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64011"/>
  <bookViews>
    <workbookView xWindow="0" yWindow="0" windowWidth="24000" windowHeight="8700" activeTab="2"/>
  </bookViews>
  <sheets>
    <sheet name="01. PLAZAS POSTULADAS" sheetId="17" r:id="rId1"/>
    <sheet name="02. Flujo Primer Año" sheetId="14" r:id="rId2"/>
    <sheet name="03. Flujo Segundo Año" sheetId="24" r:id="rId3"/>
    <sheet name="04. Flujo Tercer Año" sheetId="20" state="hidden" r:id="rId4"/>
    <sheet name="04. PRESUPUESTO" sheetId="25" r:id="rId5"/>
    <sheet name=" " sheetId="21" r:id="rId6"/>
  </sheets>
  <definedNames>
    <definedName name="_xlnm.Print_Area" localSheetId="0">'01. PLAZAS POSTULADAS'!$A$1:$F$25</definedName>
    <definedName name="_xlnm.Print_Area" localSheetId="1">'02. Flujo Primer Año'!$A$1:$R$47</definedName>
    <definedName name="_xlnm.Print_Area" localSheetId="2">'03. Flujo Segundo Año'!$A$1:$R$47</definedName>
    <definedName name="_xlnm.Print_Area" localSheetId="3">'04. Flujo Tercer Año'!$A$1:$T$47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7" l="1"/>
  <c r="E11" i="17" s="1"/>
  <c r="D10" i="17"/>
  <c r="E9" i="17" s="1"/>
  <c r="D8" i="17"/>
  <c r="E7" i="17" s="1"/>
  <c r="D7" i="25"/>
  <c r="O12" i="20"/>
  <c r="P44" i="20"/>
  <c r="P43" i="20"/>
  <c r="P42" i="20"/>
  <c r="P41" i="20"/>
  <c r="P38" i="20"/>
  <c r="P37" i="20"/>
  <c r="P36" i="20"/>
  <c r="P35" i="20"/>
  <c r="P32" i="20"/>
  <c r="P31" i="20"/>
  <c r="P30" i="20"/>
  <c r="P29" i="20"/>
  <c r="P28" i="20"/>
  <c r="P24" i="20"/>
  <c r="P25" i="20"/>
  <c r="P23" i="20"/>
  <c r="P17" i="20"/>
  <c r="P18" i="20"/>
  <c r="P19" i="20"/>
  <c r="P20" i="20"/>
  <c r="P16" i="20"/>
  <c r="P15" i="20"/>
  <c r="N34" i="20"/>
  <c r="M34" i="20"/>
  <c r="L34" i="20"/>
  <c r="K34" i="20"/>
  <c r="J34" i="20"/>
  <c r="I34" i="20"/>
  <c r="H34" i="20"/>
  <c r="G34" i="20"/>
  <c r="F34" i="20"/>
  <c r="E34" i="20"/>
  <c r="D34" i="20"/>
  <c r="C34" i="20"/>
  <c r="P44" i="24"/>
  <c r="P43" i="24"/>
  <c r="P42" i="24"/>
  <c r="P41" i="24"/>
  <c r="N40" i="24"/>
  <c r="M40" i="24"/>
  <c r="L40" i="24"/>
  <c r="K40" i="24"/>
  <c r="J40" i="24"/>
  <c r="I40" i="24"/>
  <c r="H40" i="24"/>
  <c r="G40" i="24"/>
  <c r="F40" i="24"/>
  <c r="E40" i="24"/>
  <c r="D40" i="24"/>
  <c r="C40" i="24"/>
  <c r="P38" i="24"/>
  <c r="P37" i="24"/>
  <c r="P36" i="24"/>
  <c r="P35" i="24"/>
  <c r="N34" i="24"/>
  <c r="M34" i="24"/>
  <c r="L34" i="24"/>
  <c r="K34" i="24"/>
  <c r="J34" i="24"/>
  <c r="I34" i="24"/>
  <c r="H34" i="24"/>
  <c r="G34" i="24"/>
  <c r="F34" i="24"/>
  <c r="E34" i="24"/>
  <c r="D34" i="24"/>
  <c r="C34" i="24"/>
  <c r="P32" i="24"/>
  <c r="P31" i="24"/>
  <c r="P30" i="24"/>
  <c r="P29" i="24"/>
  <c r="P28" i="24"/>
  <c r="N27" i="24"/>
  <c r="M27" i="24"/>
  <c r="L27" i="24"/>
  <c r="K27" i="24"/>
  <c r="J27" i="24"/>
  <c r="I27" i="24"/>
  <c r="H27" i="24"/>
  <c r="G27" i="24"/>
  <c r="F27" i="24"/>
  <c r="E27" i="24"/>
  <c r="D27" i="24"/>
  <c r="C27" i="24"/>
  <c r="P25" i="24"/>
  <c r="P24" i="24"/>
  <c r="P23" i="24"/>
  <c r="N22" i="24"/>
  <c r="M22" i="24"/>
  <c r="L22" i="24"/>
  <c r="K22" i="24"/>
  <c r="J22" i="24"/>
  <c r="I22" i="24"/>
  <c r="H22" i="24"/>
  <c r="G22" i="24"/>
  <c r="F22" i="24"/>
  <c r="E22" i="24"/>
  <c r="D22" i="24"/>
  <c r="C22" i="24"/>
  <c r="P20" i="24"/>
  <c r="P19" i="24"/>
  <c r="P18" i="24"/>
  <c r="P17" i="24"/>
  <c r="P16" i="24"/>
  <c r="R16" i="20" s="1"/>
  <c r="P15" i="24"/>
  <c r="N14" i="24"/>
  <c r="N12" i="24" s="1"/>
  <c r="M14" i="24"/>
  <c r="M12" i="24" s="1"/>
  <c r="L14" i="24"/>
  <c r="K14" i="24"/>
  <c r="J14" i="24"/>
  <c r="I14" i="24"/>
  <c r="H14" i="24"/>
  <c r="G14" i="24"/>
  <c r="G12" i="24" s="1"/>
  <c r="F14" i="24"/>
  <c r="F12" i="24" s="1"/>
  <c r="E14" i="24"/>
  <c r="E12" i="24" s="1"/>
  <c r="D14" i="24"/>
  <c r="D12" i="24" s="1"/>
  <c r="C14" i="24"/>
  <c r="C12" i="24" s="1"/>
  <c r="N40" i="20"/>
  <c r="M40" i="20"/>
  <c r="L40" i="20"/>
  <c r="K40" i="20"/>
  <c r="N27" i="20"/>
  <c r="M27" i="20"/>
  <c r="L27" i="20"/>
  <c r="K27" i="20"/>
  <c r="N22" i="20"/>
  <c r="M22" i="20"/>
  <c r="L22" i="20"/>
  <c r="K22" i="20"/>
  <c r="N14" i="20"/>
  <c r="M14" i="20"/>
  <c r="L14" i="20"/>
  <c r="K14" i="20"/>
  <c r="D34" i="14"/>
  <c r="E34" i="14"/>
  <c r="F34" i="14"/>
  <c r="G34" i="14"/>
  <c r="H34" i="14"/>
  <c r="I34" i="14"/>
  <c r="J34" i="14"/>
  <c r="K34" i="14"/>
  <c r="L34" i="14"/>
  <c r="M34" i="14"/>
  <c r="N34" i="14"/>
  <c r="C34" i="14"/>
  <c r="P36" i="14"/>
  <c r="P37" i="14"/>
  <c r="R37" i="20"/>
  <c r="P38" i="14"/>
  <c r="R38" i="20"/>
  <c r="P35" i="14"/>
  <c r="P18" i="14"/>
  <c r="R18" i="20"/>
  <c r="P19" i="14"/>
  <c r="R19" i="20"/>
  <c r="P34" i="20"/>
  <c r="R36" i="20"/>
  <c r="N12" i="20"/>
  <c r="K12" i="20"/>
  <c r="L12" i="20"/>
  <c r="M12" i="20"/>
  <c r="R35" i="20"/>
  <c r="H12" i="24"/>
  <c r="L12" i="24"/>
  <c r="P27" i="24"/>
  <c r="J12" i="24"/>
  <c r="I12" i="24"/>
  <c r="P22" i="24"/>
  <c r="P34" i="24"/>
  <c r="P40" i="24"/>
  <c r="K12" i="24"/>
  <c r="P15" i="14"/>
  <c r="C14" i="14"/>
  <c r="C12" i="14" s="1"/>
  <c r="P20" i="14"/>
  <c r="R20" i="20"/>
  <c r="P17" i="14"/>
  <c r="R17" i="20"/>
  <c r="I3" i="20"/>
  <c r="I4" i="20"/>
  <c r="J40" i="20"/>
  <c r="I40" i="20"/>
  <c r="H40" i="20"/>
  <c r="G40" i="20"/>
  <c r="F40" i="20"/>
  <c r="E40" i="20"/>
  <c r="D40" i="20"/>
  <c r="C40" i="20"/>
  <c r="P40" i="20"/>
  <c r="J27" i="20"/>
  <c r="I27" i="20"/>
  <c r="H27" i="20"/>
  <c r="G27" i="20"/>
  <c r="F27" i="20"/>
  <c r="E27" i="20"/>
  <c r="D27" i="20"/>
  <c r="C27" i="20"/>
  <c r="P27" i="20"/>
  <c r="J22" i="20"/>
  <c r="I22" i="20"/>
  <c r="H22" i="20"/>
  <c r="G22" i="20"/>
  <c r="F22" i="20"/>
  <c r="E22" i="20"/>
  <c r="D22" i="20"/>
  <c r="C22" i="20"/>
  <c r="J14" i="20"/>
  <c r="J12" i="20"/>
  <c r="I14" i="20"/>
  <c r="H14" i="20"/>
  <c r="G14" i="20"/>
  <c r="F14" i="20"/>
  <c r="F12" i="20"/>
  <c r="E14" i="20"/>
  <c r="E12" i="20"/>
  <c r="D14" i="20"/>
  <c r="C14" i="20"/>
  <c r="G12" i="20"/>
  <c r="C12" i="20"/>
  <c r="P22" i="20"/>
  <c r="H12" i="20"/>
  <c r="D12" i="20"/>
  <c r="I12" i="20"/>
  <c r="P14" i="20"/>
  <c r="P12" i="20"/>
  <c r="P42" i="14"/>
  <c r="R42" i="20"/>
  <c r="P43" i="14"/>
  <c r="R43" i="20"/>
  <c r="P16" i="14"/>
  <c r="D40" i="14"/>
  <c r="E40" i="14"/>
  <c r="F40" i="14"/>
  <c r="G40" i="14"/>
  <c r="H40" i="14"/>
  <c r="I40" i="14"/>
  <c r="J40" i="14"/>
  <c r="K40" i="14"/>
  <c r="L40" i="14"/>
  <c r="M40" i="14"/>
  <c r="N40" i="14"/>
  <c r="D27" i="14"/>
  <c r="E27" i="14"/>
  <c r="F27" i="14"/>
  <c r="G27" i="14"/>
  <c r="H27" i="14"/>
  <c r="I27" i="14"/>
  <c r="J27" i="14"/>
  <c r="K27" i="14"/>
  <c r="L27" i="14"/>
  <c r="M27" i="14"/>
  <c r="N27" i="14"/>
  <c r="D22" i="14"/>
  <c r="E22" i="14"/>
  <c r="F22" i="14"/>
  <c r="G22" i="14"/>
  <c r="H22" i="14"/>
  <c r="I22" i="14"/>
  <c r="J22" i="14"/>
  <c r="K22" i="14"/>
  <c r="L22" i="14"/>
  <c r="M22" i="14"/>
  <c r="N22" i="14"/>
  <c r="P44" i="14"/>
  <c r="R44" i="20"/>
  <c r="C22" i="14"/>
  <c r="D14" i="14"/>
  <c r="D12" i="14" s="1"/>
  <c r="L14" i="14"/>
  <c r="E14" i="14"/>
  <c r="E12" i="14" s="1"/>
  <c r="M14" i="14"/>
  <c r="J14" i="14"/>
  <c r="J12" i="14" s="1"/>
  <c r="P41" i="14"/>
  <c r="R41" i="20"/>
  <c r="C40" i="14"/>
  <c r="P32" i="14"/>
  <c r="R32" i="20"/>
  <c r="P31" i="14"/>
  <c r="R31" i="20"/>
  <c r="P30" i="14"/>
  <c r="R30" i="20"/>
  <c r="P29" i="14"/>
  <c r="R29" i="20"/>
  <c r="P28" i="14"/>
  <c r="R28" i="20"/>
  <c r="C27" i="14"/>
  <c r="P25" i="14"/>
  <c r="R25" i="20"/>
  <c r="P24" i="14"/>
  <c r="R24" i="20"/>
  <c r="P23" i="14"/>
  <c r="R23" i="20"/>
  <c r="L12" i="14"/>
  <c r="M12" i="14"/>
  <c r="K14" i="14"/>
  <c r="K12" i="14" s="1"/>
  <c r="H14" i="14"/>
  <c r="H12" i="14" s="1"/>
  <c r="F14" i="14"/>
  <c r="N14" i="14"/>
  <c r="I14" i="14"/>
  <c r="I12" i="14" s="1"/>
  <c r="G14" i="14"/>
  <c r="G12" i="14" s="1"/>
  <c r="P27" i="14"/>
  <c r="R27" i="20"/>
  <c r="D13" i="25"/>
  <c r="P34" i="14"/>
  <c r="R34" i="20"/>
  <c r="D14" i="25"/>
  <c r="P22" i="14"/>
  <c r="R22" i="20"/>
  <c r="D12" i="25"/>
  <c r="P40" i="14"/>
  <c r="R40" i="20"/>
  <c r="D15" i="25"/>
  <c r="F12" i="14"/>
  <c r="N12" i="14"/>
  <c r="R15" i="20" l="1"/>
  <c r="P12" i="24"/>
  <c r="P14" i="24"/>
  <c r="P12" i="14"/>
  <c r="P14" i="14"/>
  <c r="E13" i="17"/>
  <c r="D19" i="17" s="1"/>
  <c r="D8" i="25" s="1"/>
  <c r="R12" i="20" l="1"/>
  <c r="R14" i="20"/>
  <c r="D11" i="25" s="1"/>
  <c r="D16" i="25" s="1"/>
  <c r="H10" i="20"/>
  <c r="H9" i="20" s="1"/>
  <c r="H46" i="20" s="1"/>
  <c r="F10" i="24"/>
  <c r="F9" i="24" s="1"/>
  <c r="F46" i="24" s="1"/>
  <c r="J10" i="20"/>
  <c r="J9" i="20" s="1"/>
  <c r="J46" i="20" s="1"/>
  <c r="D10" i="14"/>
  <c r="D9" i="14" s="1"/>
  <c r="D46" i="14" s="1"/>
  <c r="J10" i="24"/>
  <c r="J9" i="24" s="1"/>
  <c r="J46" i="24" s="1"/>
  <c r="M10" i="20"/>
  <c r="M9" i="20" s="1"/>
  <c r="M46" i="20" s="1"/>
  <c r="L10" i="24"/>
  <c r="L9" i="24" s="1"/>
  <c r="L46" i="24" s="1"/>
  <c r="C10" i="14"/>
  <c r="C9" i="14" s="1"/>
  <c r="E10" i="24"/>
  <c r="E9" i="24" s="1"/>
  <c r="E46" i="24" s="1"/>
  <c r="J10" i="14"/>
  <c r="J9" i="14" s="1"/>
  <c r="J46" i="14" s="1"/>
  <c r="G10" i="14"/>
  <c r="G9" i="14" s="1"/>
  <c r="G46" i="14" s="1"/>
  <c r="I10" i="24"/>
  <c r="I9" i="24" s="1"/>
  <c r="I46" i="24" s="1"/>
  <c r="D10" i="20"/>
  <c r="D9" i="20" s="1"/>
  <c r="D46" i="20" s="1"/>
  <c r="K10" i="24"/>
  <c r="K9" i="24" s="1"/>
  <c r="K46" i="24" s="1"/>
  <c r="H10" i="14"/>
  <c r="H9" i="14" s="1"/>
  <c r="H46" i="14" s="1"/>
  <c r="N10" i="20"/>
  <c r="N9" i="20" s="1"/>
  <c r="N46" i="20" s="1"/>
  <c r="D10" i="24"/>
  <c r="D9" i="24" s="1"/>
  <c r="D46" i="24" s="1"/>
  <c r="I10" i="14"/>
  <c r="I9" i="14" s="1"/>
  <c r="I46" i="14" s="1"/>
  <c r="I10" i="20"/>
  <c r="I9" i="20" s="1"/>
  <c r="I46" i="20" s="1"/>
  <c r="H10" i="24"/>
  <c r="H9" i="24" s="1"/>
  <c r="H46" i="24" s="1"/>
  <c r="C10" i="20"/>
  <c r="N10" i="14"/>
  <c r="N9" i="14" s="1"/>
  <c r="N46" i="14" s="1"/>
  <c r="G10" i="20"/>
  <c r="G9" i="20" s="1"/>
  <c r="G46" i="20" s="1"/>
  <c r="L10" i="20"/>
  <c r="L9" i="20" s="1"/>
  <c r="L46" i="20" s="1"/>
  <c r="C10" i="24"/>
  <c r="L10" i="14"/>
  <c r="L9" i="14" s="1"/>
  <c r="L46" i="14" s="1"/>
  <c r="E10" i="14"/>
  <c r="E9" i="14" s="1"/>
  <c r="E46" i="14" s="1"/>
  <c r="G10" i="24"/>
  <c r="G9" i="24" s="1"/>
  <c r="G46" i="24" s="1"/>
  <c r="M10" i="24"/>
  <c r="M9" i="24" s="1"/>
  <c r="M46" i="24" s="1"/>
  <c r="F10" i="14"/>
  <c r="F9" i="14" s="1"/>
  <c r="F46" i="14" s="1"/>
  <c r="K10" i="14"/>
  <c r="K9" i="14" s="1"/>
  <c r="K46" i="14" s="1"/>
  <c r="K10" i="20"/>
  <c r="K9" i="20" s="1"/>
  <c r="K46" i="20" s="1"/>
  <c r="M10" i="14"/>
  <c r="M9" i="14" s="1"/>
  <c r="M46" i="14" s="1"/>
  <c r="F10" i="20"/>
  <c r="F9" i="20" s="1"/>
  <c r="F46" i="20" s="1"/>
  <c r="E10" i="20"/>
  <c r="E9" i="20" s="1"/>
  <c r="E46" i="20" s="1"/>
  <c r="N10" i="24"/>
  <c r="N9" i="24" s="1"/>
  <c r="N46" i="24" s="1"/>
  <c r="C9" i="20"/>
  <c r="C9" i="24"/>
  <c r="E11" i="25" l="1"/>
  <c r="E14" i="25"/>
  <c r="E15" i="25"/>
  <c r="E12" i="25"/>
  <c r="E13" i="25"/>
  <c r="P10" i="24"/>
  <c r="P10" i="14"/>
  <c r="P10" i="20"/>
  <c r="P9" i="20"/>
  <c r="P46" i="20" s="1"/>
  <c r="C46" i="20"/>
  <c r="C46" i="14"/>
  <c r="P9" i="14"/>
  <c r="P9" i="24"/>
  <c r="P46" i="24" s="1"/>
  <c r="C46" i="24"/>
  <c r="R10" i="20" l="1"/>
  <c r="P46" i="14"/>
  <c r="R9" i="20"/>
  <c r="R46" i="20" s="1"/>
</calcChain>
</file>

<file path=xl/sharedStrings.xml><?xml version="1.0" encoding="utf-8"?>
<sst xmlns="http://schemas.openxmlformats.org/spreadsheetml/2006/main" count="200" uniqueCount="127">
  <si>
    <t>7. RECURSOS FINANCIEROS DEL PROYECTO</t>
  </si>
  <si>
    <t>Valor UF Dia publicacion del concurso</t>
  </si>
  <si>
    <t>7.1 Complete el siguiente cuadro de acuerdo al tipo de plazas postuladas en el proyecto</t>
  </si>
  <si>
    <t>Tipo de Plaza Residencial</t>
  </si>
  <si>
    <t>N° de Plazas Postuladas</t>
  </si>
  <si>
    <t>Valor por Plaza</t>
  </si>
  <si>
    <t>Total (n° de plazas * valor por plaza)</t>
  </si>
  <si>
    <t>Plazas Residenciales Stock, Dependencia Leve y Moderada</t>
  </si>
  <si>
    <t>(75% de 4,36 UF)</t>
  </si>
  <si>
    <t>Plazas Residenciales Stock, Dependencia Severa</t>
  </si>
  <si>
    <t>(100% de 4,36 UF)</t>
  </si>
  <si>
    <t>Plazas Residenciales Flujo, Dependencia Leve, Moderada y Severa</t>
  </si>
  <si>
    <t>(120% de 4,36 UF)</t>
  </si>
  <si>
    <t>Total Mensual $</t>
  </si>
  <si>
    <t>El valor de la UF será la correspondiente al del día de la publicación del llamado en un diario de circulación regional o nacional, según corresponda.</t>
  </si>
  <si>
    <t>El presupuesto de ejecución debe ser por 24 meses.</t>
  </si>
  <si>
    <t>Monto total máximo solicitado a SENAMA en pesos:</t>
  </si>
  <si>
    <t>(monto mensual * 24 meses)</t>
  </si>
  <si>
    <t>Complete y adjunte la nómina de adultos mayores establecida en el N°8 del presente formulario de presentación de proyecto.</t>
  </si>
  <si>
    <t>Programa Fondo Subsidio ELEAM</t>
  </si>
  <si>
    <t>ELEAM:</t>
  </si>
  <si>
    <t>FLUJO DE CAJA - PRIMER AÑO PROYECTO</t>
  </si>
  <si>
    <t>RUT:</t>
  </si>
  <si>
    <t>Región:</t>
  </si>
  <si>
    <t>PRIMER AÑO</t>
  </si>
  <si>
    <t>MES 01</t>
  </si>
  <si>
    <t>MES 02</t>
  </si>
  <si>
    <t>MES 03</t>
  </si>
  <si>
    <t>MES 04</t>
  </si>
  <si>
    <t>MES 05</t>
  </si>
  <si>
    <t>MES 06</t>
  </si>
  <si>
    <t>MES 07</t>
  </si>
  <si>
    <t>MES 08</t>
  </si>
  <si>
    <t>MES 09</t>
  </si>
  <si>
    <t>MES 10</t>
  </si>
  <si>
    <t>MES 11</t>
  </si>
  <si>
    <t>MES 12</t>
  </si>
  <si>
    <t>TOTAL AÑO</t>
  </si>
  <si>
    <t>INGRESOS</t>
  </si>
  <si>
    <t>SUBSIDIO ELEAM SENAMA</t>
  </si>
  <si>
    <t>EGRESOS</t>
  </si>
  <si>
    <t>RECURSOS HUMANOS</t>
  </si>
  <si>
    <t>Profesional de Atención Directa</t>
  </si>
  <si>
    <t>Técnico de Atención Directa</t>
  </si>
  <si>
    <t>Asistente de Atención Directa</t>
  </si>
  <si>
    <t>Auxiliares de Servicio</t>
  </si>
  <si>
    <t>Personal de Administración y apoyo</t>
  </si>
  <si>
    <t>Servicios de Personal</t>
  </si>
  <si>
    <t>ALIMENTACIÓN</t>
  </si>
  <si>
    <t>Alimentación</t>
  </si>
  <si>
    <t>Suplementos Alimenticios</t>
  </si>
  <si>
    <t>Hidratación</t>
  </si>
  <si>
    <t>ATENCIÓN DE ADULTOS MAYORES</t>
  </si>
  <si>
    <t>Insumos Médicos</t>
  </si>
  <si>
    <t>Medicamentos</t>
  </si>
  <si>
    <t>Ropa de Cama</t>
  </si>
  <si>
    <t>Pañales y Absorbentes</t>
  </si>
  <si>
    <t>Artículos de Higiene Personal</t>
  </si>
  <si>
    <t>ASEO, MANTENCIÓN Y REPARACIONES Y OTRAS</t>
  </si>
  <si>
    <t>Artículos de Aseo General</t>
  </si>
  <si>
    <t>Calefacción</t>
  </si>
  <si>
    <t>Menaje de Cocina</t>
  </si>
  <si>
    <t>Equipamiento menor y otros</t>
  </si>
  <si>
    <t>EQUIPAMIENTO</t>
  </si>
  <si>
    <t>Mobiliario ELEAM</t>
  </si>
  <si>
    <t>Mantención y Rehabilitación Físico, Cognitivo y Social</t>
  </si>
  <si>
    <t>Seguridad y Accesibilidad</t>
  </si>
  <si>
    <t>Tecnología de Apoyo al Cuidado</t>
  </si>
  <si>
    <t>SALDO</t>
  </si>
  <si>
    <t>MES 13</t>
  </si>
  <si>
    <t>MES 14</t>
  </si>
  <si>
    <t>MES 15</t>
  </si>
  <si>
    <t>MES 16</t>
  </si>
  <si>
    <t>MES 17</t>
  </si>
  <si>
    <t>MES 18</t>
  </si>
  <si>
    <t>MES 19</t>
  </si>
  <si>
    <t>MES 20</t>
  </si>
  <si>
    <t>MES 21</t>
  </si>
  <si>
    <t>MES 22</t>
  </si>
  <si>
    <t>MES 23</t>
  </si>
  <si>
    <t>MES 24</t>
  </si>
  <si>
    <t>TOTAL AÑO 2</t>
  </si>
  <si>
    <t>FLUJO DE CAJA - TERCER AÑO PROYECTO</t>
  </si>
  <si>
    <t>TERCER AÑO</t>
  </si>
  <si>
    <t>MES 25</t>
  </si>
  <si>
    <t>MES 26</t>
  </si>
  <si>
    <t>MES 27</t>
  </si>
  <si>
    <t>MES 28</t>
  </si>
  <si>
    <t>MES 29</t>
  </si>
  <si>
    <t>MES 30</t>
  </si>
  <si>
    <t>MES 31</t>
  </si>
  <si>
    <t>MES 32</t>
  </si>
  <si>
    <t>MES 33</t>
  </si>
  <si>
    <t>MES 34</t>
  </si>
  <si>
    <t>MES 35</t>
  </si>
  <si>
    <t>MES 36</t>
  </si>
  <si>
    <t>TOTAL 36 MESES</t>
  </si>
  <si>
    <t>7.2 Presupuesto</t>
  </si>
  <si>
    <t>PRESUPUESTO PROYECTO FONDO SUBSIDIO ELEAM</t>
  </si>
  <si>
    <t>N° de Beneficiarios:</t>
  </si>
  <si>
    <t>Monto Solicitado:</t>
  </si>
  <si>
    <t>ÍTEM FINANCIABLE</t>
  </si>
  <si>
    <t>MONTO</t>
  </si>
  <si>
    <t>%</t>
  </si>
  <si>
    <t>Recursos Humanos</t>
  </si>
  <si>
    <t>Atención de Adultos Mayores</t>
  </si>
  <si>
    <t>Aseo, Mantención y Reparaciones</t>
  </si>
  <si>
    <t>Equipamiento</t>
  </si>
  <si>
    <t>TOTAL:</t>
  </si>
  <si>
    <t>XV. Arica y Parinacota</t>
  </si>
  <si>
    <t>I. Tarapacá</t>
  </si>
  <si>
    <t xml:space="preserve">Clave </t>
  </si>
  <si>
    <t>II. Antofagasta</t>
  </si>
  <si>
    <t>UF llamado a concurso</t>
  </si>
  <si>
    <t>III. Atacama</t>
  </si>
  <si>
    <t>IV. Coquimbo</t>
  </si>
  <si>
    <t>V. Valparaíso</t>
  </si>
  <si>
    <t>Metropolitana</t>
  </si>
  <si>
    <t>VI. O'Higgins</t>
  </si>
  <si>
    <t>VII. Maule</t>
  </si>
  <si>
    <t>XVI. Ñuble</t>
  </si>
  <si>
    <t>VIII. Biobío</t>
  </si>
  <si>
    <t>IX. Araucanía</t>
  </si>
  <si>
    <t>XIV. Los Ríos</t>
  </si>
  <si>
    <t>X. Los Lagos</t>
  </si>
  <si>
    <t>XI. Aysén</t>
  </si>
  <si>
    <t>XII. Magallanes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</si>
</sst>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;[Red]&quot;$&quot;\-#,##0"/>
    <numFmt numFmtId="42" formatCode="_ &quot;$&quot;* #,##0_ ;_ &quot;$&quot;* \-#,##0_ ;_ &quot;$&quot;* &quot;-&quot;_ ;_ @_ "/>
    <numFmt numFmtId="44" formatCode="_ &quot;$&quot;* #,##0.00_ ;_ &quot;$&quot;* \-#,##0.00_ ;_ &quot;$&quot;* &quot;-&quot;??_ ;_ @_ "/>
    <numFmt numFmtId="164" formatCode="&quot;$&quot;#,##0"/>
    <numFmt numFmtId="165" formatCode="&quot;$&quot;#,##0.00"/>
    <numFmt numFmtId="166" formatCode="_ &quot;$&quot;* #,##0.00_ ;_ &quot;$&quot;* \-#,##0.00_ ;_ &quot;$&quot;* &quot;-&quot;_ ;_ @_ 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706F6F"/>
      <name val="Arial"/>
      <family val="2"/>
    </font>
  </fonts>
  <fills count="8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0" tint="-5.0965910824915313E-2"/>
        </stop>
      </gradient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/>
      <bottom/>
      <diagonal/>
    </border>
  </borders>
  <cellStyleXfs count="2">
    <xf numFmtId="0" fontId="0" fillId="0" borderId="0"/>
    <xf numFmtId="42" fontId="10" fillId="0" borderId="0" applyFont="0" applyFill="0" applyBorder="0" applyAlignment="0" applyProtection="0"/>
  </cellStyleXfs>
  <cellXfs count="105">
    <xf numFmtId="0" fontId="0" fillId="0" borderId="0" xfId="0"/>
    <xf numFmtId="0" fontId="0" fillId="0" borderId="2" xfId="0" applyBorder="1"/>
    <xf numFmtId="0" fontId="0" fillId="0" borderId="0" xfId="0" applyProtection="1">
      <protection hidden="1"/>
    </xf>
    <xf numFmtId="164" fontId="0" fillId="0" borderId="0" xfId="0" applyNumberFormat="1" applyProtection="1">
      <protection hidden="1"/>
    </xf>
    <xf numFmtId="164" fontId="0" fillId="0" borderId="13" xfId="0" applyNumberFormat="1" applyBorder="1" applyAlignment="1" applyProtection="1">
      <alignment horizontal="right" vertical="center"/>
      <protection locked="0"/>
    </xf>
    <xf numFmtId="0" fontId="0" fillId="0" borderId="21" xfId="0" applyBorder="1" applyAlignment="1">
      <alignment horizontal="center" vertical="center"/>
    </xf>
    <xf numFmtId="0" fontId="0" fillId="3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/>
    </xf>
    <xf numFmtId="165" fontId="0" fillId="3" borderId="23" xfId="0" applyNumberFormat="1" applyFill="1" applyBorder="1" applyAlignment="1">
      <alignment horizontal="center" vertical="center"/>
    </xf>
    <xf numFmtId="165" fontId="0" fillId="3" borderId="23" xfId="0" applyNumberFormat="1" applyFill="1" applyBorder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/>
    </xf>
    <xf numFmtId="0" fontId="1" fillId="3" borderId="21" xfId="0" applyFont="1" applyFill="1" applyBorder="1" applyAlignment="1">
      <alignment horizontal="left" vertical="center" indent="1"/>
    </xf>
    <xf numFmtId="164" fontId="0" fillId="0" borderId="21" xfId="0" applyNumberFormat="1" applyBorder="1" applyAlignment="1">
      <alignment horizontal="center" vertical="center"/>
    </xf>
    <xf numFmtId="0" fontId="0" fillId="0" borderId="25" xfId="0" applyBorder="1" applyAlignment="1">
      <alignment horizontal="left" vertical="center" indent="1"/>
    </xf>
    <xf numFmtId="164" fontId="0" fillId="0" borderId="26" xfId="0" applyNumberFormat="1" applyBorder="1" applyAlignment="1">
      <alignment horizontal="right" vertical="center" indent="1"/>
    </xf>
    <xf numFmtId="10" fontId="0" fillId="0" borderId="27" xfId="0" applyNumberFormat="1" applyBorder="1" applyAlignment="1">
      <alignment horizontal="center" vertical="center"/>
    </xf>
    <xf numFmtId="0" fontId="1" fillId="3" borderId="21" xfId="0" applyFont="1" applyFill="1" applyBorder="1" applyAlignment="1">
      <alignment horizontal="right" vertical="center"/>
    </xf>
    <xf numFmtId="164" fontId="1" fillId="0" borderId="26" xfId="0" applyNumberFormat="1" applyFont="1" applyBorder="1" applyAlignment="1">
      <alignment horizontal="right" vertical="center" inden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" xfId="0" applyFill="1" applyBorder="1"/>
    <xf numFmtId="0" fontId="0" fillId="4" borderId="0" xfId="0" applyFill="1"/>
    <xf numFmtId="0" fontId="0" fillId="4" borderId="2" xfId="0" applyFill="1" applyBorder="1"/>
    <xf numFmtId="0" fontId="0" fillId="4" borderId="11" xfId="0" applyFill="1" applyBorder="1"/>
    <xf numFmtId="0" fontId="2" fillId="4" borderId="12" xfId="0" applyFont="1" applyFill="1" applyBorder="1" applyAlignment="1">
      <alignment horizontal="right" vertical="center"/>
    </xf>
    <xf numFmtId="0" fontId="0" fillId="4" borderId="12" xfId="0" applyFill="1" applyBorder="1" applyAlignment="1">
      <alignment horizontal="left" vertical="center"/>
    </xf>
    <xf numFmtId="0" fontId="0" fillId="4" borderId="12" xfId="0" applyFill="1" applyBorder="1" applyAlignment="1">
      <alignment horizontal="right" vertical="center"/>
    </xf>
    <xf numFmtId="0" fontId="0" fillId="4" borderId="3" xfId="0" applyFill="1" applyBorder="1"/>
    <xf numFmtId="0" fontId="0" fillId="0" borderId="0" xfId="0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6" fontId="3" fillId="2" borderId="14" xfId="0" applyNumberFormat="1" applyFont="1" applyFill="1" applyBorder="1" applyAlignment="1">
      <alignment horizontal="center" vertical="center"/>
    </xf>
    <xf numFmtId="164" fontId="1" fillId="2" borderId="14" xfId="0" applyNumberFormat="1" applyFont="1" applyFill="1" applyBorder="1" applyAlignment="1">
      <alignment horizontal="right" vertical="center"/>
    </xf>
    <xf numFmtId="164" fontId="1" fillId="0" borderId="29" xfId="0" applyNumberFormat="1" applyFont="1" applyBorder="1" applyAlignment="1">
      <alignment horizontal="right" vertical="center"/>
    </xf>
    <xf numFmtId="0" fontId="0" fillId="0" borderId="13" xfId="0" applyBorder="1"/>
    <xf numFmtId="164" fontId="0" fillId="0" borderId="13" xfId="0" applyNumberFormat="1" applyBorder="1" applyAlignment="1">
      <alignment horizontal="right" vertical="center"/>
    </xf>
    <xf numFmtId="164" fontId="0" fillId="0" borderId="7" xfId="0" applyNumberFormat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2" borderId="15" xfId="0" applyFont="1" applyFill="1" applyBorder="1"/>
    <xf numFmtId="0" fontId="0" fillId="0" borderId="0" xfId="0" applyAlignment="1">
      <alignment horizontal="left" indent="1"/>
    </xf>
    <xf numFmtId="0" fontId="0" fillId="0" borderId="13" xfId="0" applyBorder="1" applyAlignment="1">
      <alignment horizontal="left" indent="1"/>
    </xf>
    <xf numFmtId="0" fontId="0" fillId="0" borderId="7" xfId="0" applyBorder="1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wrapText="1" indent="1"/>
    </xf>
    <xf numFmtId="164" fontId="1" fillId="0" borderId="7" xfId="0" applyNumberFormat="1" applyFont="1" applyBorder="1" applyAlignment="1">
      <alignment horizontal="right" vertical="center"/>
    </xf>
    <xf numFmtId="0" fontId="0" fillId="0" borderId="13" xfId="0" applyBorder="1" applyAlignment="1">
      <alignment horizontal="left" wrapText="1" indent="1"/>
    </xf>
    <xf numFmtId="164" fontId="1" fillId="0" borderId="13" xfId="0" applyNumberFormat="1" applyFont="1" applyBorder="1" applyAlignment="1">
      <alignment horizontal="right" vertical="center"/>
    </xf>
    <xf numFmtId="0" fontId="2" fillId="4" borderId="0" xfId="0" applyFont="1" applyFill="1" applyAlignment="1">
      <alignment horizontal="right" vertical="center"/>
    </xf>
    <xf numFmtId="0" fontId="1" fillId="5" borderId="28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justify" vertical="center" wrapText="1"/>
    </xf>
    <xf numFmtId="0" fontId="8" fillId="4" borderId="0" xfId="0" applyFont="1" applyFill="1" applyAlignment="1">
      <alignment horizontal="left" vertical="center"/>
    </xf>
    <xf numFmtId="0" fontId="0" fillId="6" borderId="0" xfId="0" applyFill="1"/>
    <xf numFmtId="166" fontId="0" fillId="6" borderId="0" xfId="1" applyNumberFormat="1" applyFont="1" applyFill="1"/>
    <xf numFmtId="0" fontId="1" fillId="0" borderId="21" xfId="0" applyFont="1" applyBorder="1" applyAlignment="1">
      <alignment wrapText="1"/>
    </xf>
    <xf numFmtId="0" fontId="0" fillId="7" borderId="0" xfId="0" applyFill="1"/>
    <xf numFmtId="0" fontId="0" fillId="7" borderId="0" xfId="0" applyFill="1" applyAlignment="1">
      <alignment vertical="center"/>
    </xf>
    <xf numFmtId="0" fontId="0" fillId="7" borderId="8" xfId="0" applyFill="1" applyBorder="1"/>
    <xf numFmtId="0" fontId="0" fillId="7" borderId="9" xfId="0" applyFill="1" applyBorder="1"/>
    <xf numFmtId="0" fontId="0" fillId="7" borderId="10" xfId="0" applyFill="1" applyBorder="1"/>
    <xf numFmtId="0" fontId="0" fillId="7" borderId="1" xfId="0" applyFill="1" applyBorder="1"/>
    <xf numFmtId="0" fontId="0" fillId="7" borderId="11" xfId="0" applyFill="1" applyBorder="1"/>
    <xf numFmtId="0" fontId="0" fillId="7" borderId="2" xfId="0" applyFill="1" applyBorder="1"/>
    <xf numFmtId="0" fontId="0" fillId="7" borderId="3" xfId="0" applyFill="1" applyBorder="1"/>
    <xf numFmtId="0" fontId="0" fillId="7" borderId="12" xfId="0" applyFill="1" applyBorder="1" applyAlignment="1">
      <alignment vertical="center"/>
    </xf>
    <xf numFmtId="164" fontId="0" fillId="7" borderId="4" xfId="0" applyNumberFormat="1" applyFill="1" applyBorder="1" applyAlignment="1">
      <alignment vertical="center"/>
    </xf>
    <xf numFmtId="4" fontId="11" fillId="0" borderId="0" xfId="0" applyNumberFormat="1" applyFont="1"/>
    <xf numFmtId="44" fontId="0" fillId="0" borderId="0" xfId="0" applyNumberFormat="1"/>
    <xf numFmtId="166" fontId="5" fillId="7" borderId="21" xfId="1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0" fillId="3" borderId="21" xfId="0" applyFill="1" applyBorder="1" applyAlignment="1">
      <alignment horizontal="right" vertical="center" indent="5"/>
    </xf>
    <xf numFmtId="0" fontId="1" fillId="3" borderId="22" xfId="0" applyFont="1" applyFill="1" applyBorder="1" applyAlignment="1">
      <alignment horizontal="left" vertical="center" wrapText="1"/>
    </xf>
    <xf numFmtId="0" fontId="1" fillId="3" borderId="23" xfId="0" applyFont="1" applyFill="1" applyBorder="1" applyAlignment="1">
      <alignment horizontal="left" vertical="center" wrapText="1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165" fontId="3" fillId="0" borderId="22" xfId="0" applyNumberFormat="1" applyFont="1" applyBorder="1" applyAlignment="1">
      <alignment horizontal="center" vertical="center"/>
    </xf>
    <xf numFmtId="165" fontId="3" fillId="0" borderId="23" xfId="0" applyNumberFormat="1" applyFont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left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2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19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64" fontId="7" fillId="0" borderId="20" xfId="0" applyNumberFormat="1" applyFont="1" applyBorder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6" fillId="4" borderId="0" xfId="0" applyFont="1" applyFill="1" applyAlignment="1">
      <alignment horizontal="left" vertical="center" wrapText="1" indent="1"/>
    </xf>
    <xf numFmtId="0" fontId="5" fillId="4" borderId="0" xfId="0" applyFont="1" applyFill="1" applyAlignment="1">
      <alignment horizontal="left" vertical="center"/>
    </xf>
    <xf numFmtId="0" fontId="9" fillId="4" borderId="0" xfId="0" applyFont="1" applyFill="1" applyAlignment="1" applyProtection="1">
      <alignment horizontal="justify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2" fillId="4" borderId="0" xfId="0" applyFont="1" applyFill="1" applyAlignment="1" applyProtection="1">
      <alignment horizontal="left" vertical="center"/>
      <protection locked="0"/>
    </xf>
    <xf numFmtId="0" fontId="9" fillId="4" borderId="0" xfId="0" applyFont="1" applyFill="1" applyAlignment="1">
      <alignment horizontal="justify" vertical="center" wrapText="1"/>
    </xf>
    <xf numFmtId="0" fontId="8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1" fillId="7" borderId="0" xfId="0" applyFont="1" applyFill="1" applyAlignment="1">
      <alignment horizontal="left" vertical="center"/>
    </xf>
  </cellXfs>
  <cellStyles count="2">
    <cellStyle name="Moneda [0]" xfId="1" builtinId="7"/>
    <cellStyle name="Normal" xfId="0" builtinId="0"/>
  </cellStyles>
  <dxfs count="2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  <color rgb="FFF5F9FD"/>
      <color rgb="FFF9F9F9"/>
      <color rgb="FFF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77392</xdr:colOff>
      <xdr:row>1</xdr:row>
      <xdr:rowOff>65485</xdr:rowOff>
    </xdr:from>
    <xdr:to>
      <xdr:col>1</xdr:col>
      <xdr:colOff>1309686</xdr:colOff>
      <xdr:row>4</xdr:row>
      <xdr:rowOff>23310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3" y="142876"/>
          <a:ext cx="1232294" cy="636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77392</xdr:colOff>
      <xdr:row>1</xdr:row>
      <xdr:rowOff>65485</xdr:rowOff>
    </xdr:from>
    <xdr:to>
      <xdr:col>1</xdr:col>
      <xdr:colOff>1309686</xdr:colOff>
      <xdr:row>4</xdr:row>
      <xdr:rowOff>23310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592" y="141685"/>
          <a:ext cx="1232294" cy="63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77392</xdr:colOff>
      <xdr:row>1</xdr:row>
      <xdr:rowOff>65485</xdr:rowOff>
    </xdr:from>
    <xdr:to>
      <xdr:col>1</xdr:col>
      <xdr:colOff>1309686</xdr:colOff>
      <xdr:row>4</xdr:row>
      <xdr:rowOff>23310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592" y="141685"/>
          <a:ext cx="1232294" cy="63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3:H23"/>
  <sheetViews>
    <sheetView showGridLines="0" topLeftCell="A12" zoomScaleNormal="100" workbookViewId="0">
      <selection activeCell="H9" sqref="H9"/>
    </sheetView>
  </sheetViews>
  <sheetFormatPr baseColWidth="10" defaultColWidth="11.42578125" defaultRowHeight="15" x14ac:dyDescent="0.25"/>
  <cols>
    <col min="1" max="1" width="4.28515625" customWidth="1"/>
    <col min="2" max="2" width="29.140625" customWidth="1"/>
    <col min="3" max="5" width="19.7109375" customWidth="1"/>
    <col min="6" max="6" width="4.28515625" customWidth="1"/>
  </cols>
  <sheetData>
    <row r="3" spans="2:8" ht="44.25" customHeight="1" x14ac:dyDescent="0.25">
      <c r="B3" s="78" t="s">
        <v>0</v>
      </c>
      <c r="C3" s="78"/>
      <c r="D3" s="63" t="s">
        <v>1</v>
      </c>
      <c r="E3" s="77">
        <v>38419.17</v>
      </c>
      <c r="G3" s="75"/>
      <c r="H3" s="76"/>
    </row>
    <row r="5" spans="2:8" ht="23.25" customHeight="1" x14ac:dyDescent="0.25">
      <c r="B5" s="86" t="s">
        <v>2</v>
      </c>
      <c r="C5" s="86"/>
      <c r="D5" s="86"/>
      <c r="E5" s="86"/>
    </row>
    <row r="6" spans="2:8" ht="41.25" customHeight="1" x14ac:dyDescent="0.25">
      <c r="B6" s="6" t="s">
        <v>3</v>
      </c>
      <c r="C6" s="6" t="s">
        <v>4</v>
      </c>
      <c r="D6" s="6" t="s">
        <v>5</v>
      </c>
      <c r="E6" s="6" t="s">
        <v>6</v>
      </c>
    </row>
    <row r="7" spans="2:8" ht="21" customHeight="1" x14ac:dyDescent="0.25">
      <c r="B7" s="80" t="s">
        <v>7</v>
      </c>
      <c r="C7" s="82">
        <v>4</v>
      </c>
      <c r="D7" s="7" t="s">
        <v>8</v>
      </c>
      <c r="E7" s="84">
        <f>(C7*D8)</f>
        <v>502522.76</v>
      </c>
    </row>
    <row r="8" spans="2:8" ht="34.5" customHeight="1" x14ac:dyDescent="0.25">
      <c r="B8" s="81"/>
      <c r="C8" s="83"/>
      <c r="D8" s="8">
        <f>ROUND(((4.36*E3)*0.75),2)</f>
        <v>125630.69</v>
      </c>
      <c r="E8" s="85"/>
    </row>
    <row r="9" spans="2:8" ht="21" customHeight="1" x14ac:dyDescent="0.25">
      <c r="B9" s="80" t="s">
        <v>9</v>
      </c>
      <c r="C9" s="82">
        <v>31</v>
      </c>
      <c r="D9" s="7" t="s">
        <v>10</v>
      </c>
      <c r="E9" s="84">
        <f>(C9*D10)</f>
        <v>5192734.9799999995</v>
      </c>
    </row>
    <row r="10" spans="2:8" ht="34.5" customHeight="1" x14ac:dyDescent="0.25">
      <c r="B10" s="81"/>
      <c r="C10" s="83"/>
      <c r="D10" s="9">
        <f>ROUND((4.36*E3),2)</f>
        <v>167507.57999999999</v>
      </c>
      <c r="E10" s="85"/>
    </row>
    <row r="11" spans="2:8" ht="21" customHeight="1" x14ac:dyDescent="0.25">
      <c r="B11" s="80" t="s">
        <v>11</v>
      </c>
      <c r="C11" s="82">
        <v>0</v>
      </c>
      <c r="D11" s="7" t="s">
        <v>12</v>
      </c>
      <c r="E11" s="84">
        <f>(C11*D12)</f>
        <v>0</v>
      </c>
    </row>
    <row r="12" spans="2:8" ht="34.5" customHeight="1" x14ac:dyDescent="0.25">
      <c r="B12" s="81"/>
      <c r="C12" s="83"/>
      <c r="D12" s="8">
        <f>ROUND(((4.36*E3)*1.2),2)</f>
        <v>201009.1</v>
      </c>
      <c r="E12" s="85"/>
    </row>
    <row r="13" spans="2:8" ht="31.5" customHeight="1" x14ac:dyDescent="0.25">
      <c r="B13" s="79" t="s">
        <v>13</v>
      </c>
      <c r="C13" s="79"/>
      <c r="D13" s="79"/>
      <c r="E13" s="10">
        <f>ROUND(SUM(E7:E12),0)</f>
        <v>5695258</v>
      </c>
    </row>
    <row r="15" spans="2:8" ht="32.25" customHeight="1" x14ac:dyDescent="0.25">
      <c r="B15" s="87" t="s">
        <v>14</v>
      </c>
      <c r="C15" s="87"/>
      <c r="D15" s="87"/>
      <c r="E15" s="87"/>
    </row>
    <row r="16" spans="2:8" ht="7.5" customHeight="1" x14ac:dyDescent="0.25"/>
    <row r="17" spans="2:5" x14ac:dyDescent="0.25">
      <c r="B17" s="78" t="s">
        <v>15</v>
      </c>
      <c r="C17" s="78"/>
    </row>
    <row r="18" spans="2:5" ht="7.5" customHeight="1" x14ac:dyDescent="0.25"/>
    <row r="19" spans="2:5" x14ac:dyDescent="0.25">
      <c r="B19" s="88" t="s">
        <v>16</v>
      </c>
      <c r="C19" s="88"/>
      <c r="D19" s="89">
        <f>(E13*24)</f>
        <v>136686192</v>
      </c>
      <c r="E19" s="90"/>
    </row>
    <row r="20" spans="2:5" x14ac:dyDescent="0.25">
      <c r="B20" s="18" t="s">
        <v>17</v>
      </c>
      <c r="C20" s="19"/>
      <c r="D20" s="91"/>
      <c r="E20" s="92"/>
    </row>
    <row r="21" spans="2:5" x14ac:dyDescent="0.25">
      <c r="D21" s="93"/>
      <c r="E21" s="94"/>
    </row>
    <row r="22" spans="2:5" ht="7.5" customHeight="1" x14ac:dyDescent="0.25"/>
    <row r="23" spans="2:5" ht="32.25" customHeight="1" x14ac:dyDescent="0.25">
      <c r="B23" s="95" t="s">
        <v>18</v>
      </c>
      <c r="C23" s="95"/>
      <c r="D23" s="95"/>
      <c r="E23" s="95"/>
    </row>
  </sheetData>
  <sheetProtection algorithmName="SHA-512" hashValue="rkIK0JD75XB1SnmxewLJYWiHxhjr2h2fX3kuD4E3WpVTD3Tk6uUoh7hEC+zX4DqT1A8Qn/kgruW4FoYhiL8TYA==" saltValue="Z6kE/VrHrZs2gqOw5UEXbg==" spinCount="100000" sheet="1" objects="1" scenarios="1"/>
  <mergeCells count="17">
    <mergeCell ref="B15:E15"/>
    <mergeCell ref="B17:C17"/>
    <mergeCell ref="B19:C19"/>
    <mergeCell ref="D19:E21"/>
    <mergeCell ref="B23:E23"/>
    <mergeCell ref="B3:C3"/>
    <mergeCell ref="B13:D13"/>
    <mergeCell ref="B7:B8"/>
    <mergeCell ref="C7:C8"/>
    <mergeCell ref="E7:E8"/>
    <mergeCell ref="B9:B10"/>
    <mergeCell ref="C9:C10"/>
    <mergeCell ref="E9:E10"/>
    <mergeCell ref="B11:B12"/>
    <mergeCell ref="C11:C12"/>
    <mergeCell ref="E11:E12"/>
    <mergeCell ref="B5:E5"/>
  </mergeCells>
  <pageMargins left="0.7" right="0.7" top="0.75" bottom="0.75" header="0.3" footer="0.3"/>
  <pageSetup scale="90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8"/>
  <sheetViews>
    <sheetView showGridLines="0" zoomScaleNormal="100" workbookViewId="0">
      <selection activeCell="C15" sqref="C15:C17"/>
    </sheetView>
  </sheetViews>
  <sheetFormatPr baseColWidth="10" defaultColWidth="11.5703125" defaultRowHeight="15" x14ac:dyDescent="0.25"/>
  <cols>
    <col min="1" max="1" width="1.140625" style="2" customWidth="1"/>
    <col min="2" max="2" width="43.42578125" style="2" customWidth="1"/>
    <col min="3" max="14" width="14.42578125" style="2" customWidth="1"/>
    <col min="15" max="15" width="1.140625" style="2" customWidth="1"/>
    <col min="16" max="16" width="14.42578125" style="2" customWidth="1"/>
    <col min="17" max="18" width="1.140625" style="2" customWidth="1"/>
    <col min="19" max="16384" width="11.5703125" style="2"/>
  </cols>
  <sheetData>
    <row r="1" spans="1:18" ht="6" customHeight="1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ht="7.15" customHeight="1" x14ac:dyDescent="0.25">
      <c r="A2"/>
      <c r="B2" s="20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2"/>
      <c r="R2"/>
    </row>
    <row r="3" spans="1:18" ht="23.45" customHeight="1" x14ac:dyDescent="0.25">
      <c r="A3"/>
      <c r="B3" s="23"/>
      <c r="C3" s="97" t="s">
        <v>19</v>
      </c>
      <c r="D3" s="97"/>
      <c r="E3" s="97"/>
      <c r="F3" s="97"/>
      <c r="G3" s="97"/>
      <c r="H3" s="56" t="s">
        <v>20</v>
      </c>
      <c r="I3" s="98"/>
      <c r="J3" s="98"/>
      <c r="K3" s="98"/>
      <c r="L3" s="98"/>
      <c r="M3" s="24"/>
      <c r="N3" s="24"/>
      <c r="O3" s="24"/>
      <c r="P3" s="24"/>
      <c r="Q3" s="25"/>
      <c r="R3"/>
    </row>
    <row r="4" spans="1:18" ht="23.45" customHeight="1" x14ac:dyDescent="0.25">
      <c r="A4"/>
      <c r="B4" s="23"/>
      <c r="C4" s="96" t="s">
        <v>21</v>
      </c>
      <c r="D4" s="96"/>
      <c r="E4" s="96"/>
      <c r="F4" s="96"/>
      <c r="G4" s="96"/>
      <c r="H4" s="56" t="s">
        <v>22</v>
      </c>
      <c r="I4" s="99"/>
      <c r="J4" s="99"/>
      <c r="K4" s="24"/>
      <c r="L4" s="24"/>
      <c r="M4" s="56" t="s">
        <v>23</v>
      </c>
      <c r="N4" s="100"/>
      <c r="O4" s="100"/>
      <c r="P4" s="100"/>
      <c r="Q4" s="25"/>
      <c r="R4"/>
    </row>
    <row r="5" spans="1:18" ht="7.15" customHeight="1" thickBot="1" x14ac:dyDescent="0.3">
      <c r="A5"/>
      <c r="B5" s="26"/>
      <c r="C5" s="27"/>
      <c r="D5" s="28"/>
      <c r="E5" s="28"/>
      <c r="F5" s="28"/>
      <c r="G5" s="29"/>
      <c r="H5" s="28"/>
      <c r="I5" s="28"/>
      <c r="J5" s="28"/>
      <c r="K5" s="29"/>
      <c r="L5" s="29"/>
      <c r="M5" s="28"/>
      <c r="N5" s="28"/>
      <c r="O5" s="28"/>
      <c r="P5" s="28"/>
      <c r="Q5" s="30"/>
      <c r="R5"/>
    </row>
    <row r="6" spans="1:18" ht="3.6" customHeight="1" thickBot="1" x14ac:dyDescent="0.3">
      <c r="A6"/>
      <c r="B6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/>
      <c r="R6"/>
    </row>
    <row r="7" spans="1:18" ht="16.149999999999999" customHeight="1" thickBot="1" x14ac:dyDescent="0.3">
      <c r="A7"/>
      <c r="B7" s="32" t="s">
        <v>24</v>
      </c>
      <c r="C7" s="33" t="s">
        <v>25</v>
      </c>
      <c r="D7" s="33" t="s">
        <v>26</v>
      </c>
      <c r="E7" s="33" t="s">
        <v>27</v>
      </c>
      <c r="F7" s="33" t="s">
        <v>28</v>
      </c>
      <c r="G7" s="33" t="s">
        <v>29</v>
      </c>
      <c r="H7" s="33" t="s">
        <v>30</v>
      </c>
      <c r="I7" s="33" t="s">
        <v>31</v>
      </c>
      <c r="J7" s="33" t="s">
        <v>32</v>
      </c>
      <c r="K7" s="33" t="s">
        <v>33</v>
      </c>
      <c r="L7" s="33" t="s">
        <v>34</v>
      </c>
      <c r="M7" s="33" t="s">
        <v>35</v>
      </c>
      <c r="N7" s="33" t="s">
        <v>36</v>
      </c>
      <c r="O7" s="34"/>
      <c r="P7" s="35" t="s">
        <v>37</v>
      </c>
      <c r="Q7"/>
      <c r="R7"/>
    </row>
    <row r="8" spans="1:18" ht="6" customHeight="1" thickBot="1" x14ac:dyDescent="0.3">
      <c r="A8"/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/>
      <c r="P8" s="37"/>
      <c r="Q8"/>
      <c r="R8"/>
    </row>
    <row r="9" spans="1:18" ht="19.899999999999999" customHeight="1" thickTop="1" thickBot="1" x14ac:dyDescent="0.3">
      <c r="A9"/>
      <c r="B9" s="38" t="s">
        <v>38</v>
      </c>
      <c r="C9" s="39">
        <f>(C10)</f>
        <v>5695258</v>
      </c>
      <c r="D9" s="39">
        <f t="shared" ref="D9:N9" si="0">(D10)</f>
        <v>5695258</v>
      </c>
      <c r="E9" s="39">
        <f t="shared" si="0"/>
        <v>5695258</v>
      </c>
      <c r="F9" s="39">
        <f t="shared" si="0"/>
        <v>5695258</v>
      </c>
      <c r="G9" s="39">
        <f t="shared" si="0"/>
        <v>5695258</v>
      </c>
      <c r="H9" s="39">
        <f t="shared" si="0"/>
        <v>5695258</v>
      </c>
      <c r="I9" s="39">
        <f t="shared" si="0"/>
        <v>5695258</v>
      </c>
      <c r="J9" s="39">
        <f t="shared" si="0"/>
        <v>5695258</v>
      </c>
      <c r="K9" s="39">
        <f t="shared" si="0"/>
        <v>5695258</v>
      </c>
      <c r="L9" s="39">
        <f t="shared" si="0"/>
        <v>5695258</v>
      </c>
      <c r="M9" s="39">
        <f t="shared" si="0"/>
        <v>5695258</v>
      </c>
      <c r="N9" s="39">
        <f t="shared" si="0"/>
        <v>5695258</v>
      </c>
      <c r="O9" s="40"/>
      <c r="P9" s="39">
        <f>SUM(C9:N9)</f>
        <v>68343096</v>
      </c>
      <c r="Q9"/>
      <c r="R9"/>
    </row>
    <row r="10" spans="1:18" ht="15.75" thickTop="1" x14ac:dyDescent="0.25">
      <c r="A10"/>
      <c r="B10" s="41" t="s">
        <v>39</v>
      </c>
      <c r="C10" s="42">
        <f>('01. PLAZAS POSTULADAS'!$E$13)</f>
        <v>5695258</v>
      </c>
      <c r="D10" s="42">
        <f>('01. PLAZAS POSTULADAS'!$E$13)</f>
        <v>5695258</v>
      </c>
      <c r="E10" s="42">
        <f>('01. PLAZAS POSTULADAS'!$E$13)</f>
        <v>5695258</v>
      </c>
      <c r="F10" s="42">
        <f>('01. PLAZAS POSTULADAS'!$E$13)</f>
        <v>5695258</v>
      </c>
      <c r="G10" s="42">
        <f>('01. PLAZAS POSTULADAS'!$E$13)</f>
        <v>5695258</v>
      </c>
      <c r="H10" s="42">
        <f>('01. PLAZAS POSTULADAS'!$E$13)</f>
        <v>5695258</v>
      </c>
      <c r="I10" s="42">
        <f>('01. PLAZAS POSTULADAS'!$E$13)</f>
        <v>5695258</v>
      </c>
      <c r="J10" s="42">
        <f>('01. PLAZAS POSTULADAS'!$E$13)</f>
        <v>5695258</v>
      </c>
      <c r="K10" s="42">
        <f>('01. PLAZAS POSTULADAS'!$E$13)</f>
        <v>5695258</v>
      </c>
      <c r="L10" s="42">
        <f>('01. PLAZAS POSTULADAS'!$E$13)</f>
        <v>5695258</v>
      </c>
      <c r="M10" s="42">
        <f>('01. PLAZAS POSTULADAS'!$E$13)</f>
        <v>5695258</v>
      </c>
      <c r="N10" s="42">
        <f>('01. PLAZAS POSTULADAS'!$E$13)</f>
        <v>5695258</v>
      </c>
      <c r="O10" s="43"/>
      <c r="P10" s="42">
        <f>SUM(C10:N10)</f>
        <v>68343096</v>
      </c>
      <c r="Q10"/>
      <c r="R10"/>
    </row>
    <row r="11" spans="1:18" ht="6" customHeight="1" thickBot="1" x14ac:dyDescent="0.3">
      <c r="A11"/>
      <c r="B11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/>
      <c r="R11"/>
    </row>
    <row r="12" spans="1:18" ht="19.899999999999999" customHeight="1" thickTop="1" thickBot="1" x14ac:dyDescent="0.3">
      <c r="A12"/>
      <c r="B12" s="38" t="s">
        <v>40</v>
      </c>
      <c r="C12" s="39">
        <f>(C14+C22+C27+C34+C40)</f>
        <v>5695258</v>
      </c>
      <c r="D12" s="39">
        <f t="shared" ref="D12:N12" si="1">(D14+D22+D27+D34+D40)</f>
        <v>5695258</v>
      </c>
      <c r="E12" s="39">
        <f t="shared" si="1"/>
        <v>5695258</v>
      </c>
      <c r="F12" s="39">
        <f t="shared" si="1"/>
        <v>5695258</v>
      </c>
      <c r="G12" s="39">
        <f t="shared" si="1"/>
        <v>5695258</v>
      </c>
      <c r="H12" s="39">
        <f t="shared" si="1"/>
        <v>5695258</v>
      </c>
      <c r="I12" s="39">
        <f t="shared" si="1"/>
        <v>5695258</v>
      </c>
      <c r="J12" s="39">
        <f t="shared" si="1"/>
        <v>5695258</v>
      </c>
      <c r="K12" s="39">
        <f t="shared" si="1"/>
        <v>5695258</v>
      </c>
      <c r="L12" s="39">
        <f t="shared" si="1"/>
        <v>5695258</v>
      </c>
      <c r="M12" s="39">
        <f t="shared" si="1"/>
        <v>5695258</v>
      </c>
      <c r="N12" s="39">
        <f t="shared" si="1"/>
        <v>5695258</v>
      </c>
      <c r="O12" s="45"/>
      <c r="P12" s="39">
        <f>SUM(C12:N12)</f>
        <v>68343096</v>
      </c>
      <c r="Q12"/>
      <c r="R12"/>
    </row>
    <row r="13" spans="1:18" ht="6" customHeight="1" thickTop="1" thickBot="1" x14ac:dyDescent="0.3">
      <c r="A13"/>
      <c r="B13" s="46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/>
      <c r="R13"/>
    </row>
    <row r="14" spans="1:18" ht="16.5" thickTop="1" thickBot="1" x14ac:dyDescent="0.3">
      <c r="A14"/>
      <c r="B14" s="47" t="s">
        <v>41</v>
      </c>
      <c r="C14" s="39">
        <f t="shared" ref="C14:N14" si="2">SUM(C15:C20)</f>
        <v>5695258</v>
      </c>
      <c r="D14" s="39">
        <f t="shared" si="2"/>
        <v>5695258</v>
      </c>
      <c r="E14" s="39">
        <f t="shared" si="2"/>
        <v>5695258</v>
      </c>
      <c r="F14" s="39">
        <f t="shared" si="2"/>
        <v>5695258</v>
      </c>
      <c r="G14" s="39">
        <f t="shared" si="2"/>
        <v>5695258</v>
      </c>
      <c r="H14" s="39">
        <f t="shared" si="2"/>
        <v>5695258</v>
      </c>
      <c r="I14" s="39">
        <f t="shared" si="2"/>
        <v>5695258</v>
      </c>
      <c r="J14" s="39">
        <f t="shared" si="2"/>
        <v>5695258</v>
      </c>
      <c r="K14" s="39">
        <f t="shared" si="2"/>
        <v>5695258</v>
      </c>
      <c r="L14" s="39">
        <f t="shared" si="2"/>
        <v>5695258</v>
      </c>
      <c r="M14" s="39">
        <f t="shared" si="2"/>
        <v>5695258</v>
      </c>
      <c r="N14" s="39">
        <f t="shared" si="2"/>
        <v>5695258</v>
      </c>
      <c r="O14" s="40"/>
      <c r="P14" s="39">
        <f>SUM(C14:N14)</f>
        <v>68343096</v>
      </c>
      <c r="Q14"/>
      <c r="R14"/>
    </row>
    <row r="15" spans="1:18" ht="15.75" thickTop="1" x14ac:dyDescent="0.25">
      <c r="A15"/>
      <c r="B15" s="41" t="s">
        <v>42</v>
      </c>
      <c r="C15" s="4">
        <v>1050000</v>
      </c>
      <c r="D15" s="4">
        <v>1050000</v>
      </c>
      <c r="E15" s="4">
        <v>1050000</v>
      </c>
      <c r="F15" s="4">
        <v>1050000</v>
      </c>
      <c r="G15" s="4">
        <v>1050000</v>
      </c>
      <c r="H15" s="4">
        <v>1050000</v>
      </c>
      <c r="I15" s="4">
        <v>1050000</v>
      </c>
      <c r="J15" s="4">
        <v>1050000</v>
      </c>
      <c r="K15" s="4">
        <v>1050000</v>
      </c>
      <c r="L15" s="4">
        <v>1050000</v>
      </c>
      <c r="M15" s="4">
        <v>1050000</v>
      </c>
      <c r="N15" s="4">
        <v>1050000</v>
      </c>
      <c r="O15" s="43">
        <v>0</v>
      </c>
      <c r="P15" s="42">
        <f>SUM(C15:O15)</f>
        <v>12600000</v>
      </c>
      <c r="Q15"/>
      <c r="R15"/>
    </row>
    <row r="16" spans="1:18" x14ac:dyDescent="0.25">
      <c r="A16"/>
      <c r="B16" s="41" t="s">
        <v>43</v>
      </c>
      <c r="C16" s="4">
        <v>2200000</v>
      </c>
      <c r="D16" s="4">
        <v>2200000</v>
      </c>
      <c r="E16" s="4">
        <v>2200000</v>
      </c>
      <c r="F16" s="4">
        <v>2200000</v>
      </c>
      <c r="G16" s="4">
        <v>2200000</v>
      </c>
      <c r="H16" s="4">
        <v>2200000</v>
      </c>
      <c r="I16" s="4">
        <v>2200000</v>
      </c>
      <c r="J16" s="4">
        <v>2200000</v>
      </c>
      <c r="K16" s="4">
        <v>2200000</v>
      </c>
      <c r="L16" s="4">
        <v>2200000</v>
      </c>
      <c r="M16" s="4">
        <v>2200000</v>
      </c>
      <c r="N16" s="4">
        <v>2200000</v>
      </c>
      <c r="O16" s="42"/>
      <c r="P16" s="42">
        <f t="shared" ref="P16:P17" si="3">SUM(C16:N16)</f>
        <v>26400000</v>
      </c>
      <c r="Q16"/>
      <c r="R16"/>
    </row>
    <row r="17" spans="1:18" x14ac:dyDescent="0.25">
      <c r="A17"/>
      <c r="B17" s="41" t="s">
        <v>44</v>
      </c>
      <c r="C17" s="4">
        <v>2445258</v>
      </c>
      <c r="D17" s="4">
        <v>2445258</v>
      </c>
      <c r="E17" s="4">
        <v>2445258</v>
      </c>
      <c r="F17" s="4">
        <v>2445258</v>
      </c>
      <c r="G17" s="4">
        <v>2445258</v>
      </c>
      <c r="H17" s="4">
        <v>2445258</v>
      </c>
      <c r="I17" s="4">
        <v>2445258</v>
      </c>
      <c r="J17" s="4">
        <v>2445258</v>
      </c>
      <c r="K17" s="4">
        <v>2445258</v>
      </c>
      <c r="L17" s="4">
        <v>2445258</v>
      </c>
      <c r="M17" s="4">
        <v>2445258</v>
      </c>
      <c r="N17" s="4">
        <v>2445258</v>
      </c>
      <c r="O17" s="42"/>
      <c r="P17" s="42">
        <f t="shared" si="3"/>
        <v>29343096</v>
      </c>
      <c r="Q17"/>
      <c r="R17"/>
    </row>
    <row r="18" spans="1:18" x14ac:dyDescent="0.25">
      <c r="A18"/>
      <c r="B18" s="41" t="s">
        <v>45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2"/>
      <c r="P18" s="42">
        <f t="shared" ref="P18:P19" si="4">SUM(C18:N18)</f>
        <v>0</v>
      </c>
      <c r="Q18"/>
      <c r="R18"/>
    </row>
    <row r="19" spans="1:18" x14ac:dyDescent="0.25">
      <c r="A19"/>
      <c r="B19" s="41" t="s">
        <v>46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2"/>
      <c r="P19" s="42">
        <f t="shared" si="4"/>
        <v>0</v>
      </c>
      <c r="Q19"/>
      <c r="R19"/>
    </row>
    <row r="20" spans="1:18" x14ac:dyDescent="0.25">
      <c r="A20"/>
      <c r="B20" s="41" t="s">
        <v>47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2"/>
      <c r="P20" s="42">
        <f>SUM(C20:N20)</f>
        <v>0</v>
      </c>
      <c r="Q20"/>
      <c r="R20"/>
    </row>
    <row r="21" spans="1:18" ht="6" customHeight="1" thickBot="1" x14ac:dyDescent="0.3">
      <c r="A21"/>
      <c r="B21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/>
      <c r="R21"/>
    </row>
    <row r="22" spans="1:18" ht="16.5" thickTop="1" thickBot="1" x14ac:dyDescent="0.3">
      <c r="A22"/>
      <c r="B22" s="47" t="s">
        <v>48</v>
      </c>
      <c r="C22" s="39">
        <f t="shared" ref="C22:N22" si="5">SUM(C23:C25)</f>
        <v>0</v>
      </c>
      <c r="D22" s="39">
        <f t="shared" si="5"/>
        <v>0</v>
      </c>
      <c r="E22" s="39">
        <f t="shared" si="5"/>
        <v>0</v>
      </c>
      <c r="F22" s="39">
        <f t="shared" si="5"/>
        <v>0</v>
      </c>
      <c r="G22" s="39">
        <f t="shared" si="5"/>
        <v>0</v>
      </c>
      <c r="H22" s="39">
        <f t="shared" si="5"/>
        <v>0</v>
      </c>
      <c r="I22" s="39">
        <f t="shared" si="5"/>
        <v>0</v>
      </c>
      <c r="J22" s="39">
        <f t="shared" si="5"/>
        <v>0</v>
      </c>
      <c r="K22" s="39">
        <f t="shared" si="5"/>
        <v>0</v>
      </c>
      <c r="L22" s="39">
        <f t="shared" si="5"/>
        <v>0</v>
      </c>
      <c r="M22" s="39">
        <f t="shared" si="5"/>
        <v>0</v>
      </c>
      <c r="N22" s="39">
        <f t="shared" si="5"/>
        <v>0</v>
      </c>
      <c r="O22" s="45"/>
      <c r="P22" s="39">
        <f>SUM(C22:N22)</f>
        <v>0</v>
      </c>
      <c r="Q22"/>
      <c r="R22"/>
    </row>
    <row r="23" spans="1:18" ht="15.75" thickTop="1" x14ac:dyDescent="0.25">
      <c r="A23"/>
      <c r="B23" s="48" t="s">
        <v>49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4"/>
      <c r="P23" s="43">
        <f>SUM(C23:N23)</f>
        <v>0</v>
      </c>
      <c r="Q23"/>
      <c r="R23"/>
    </row>
    <row r="24" spans="1:18" x14ac:dyDescent="0.25">
      <c r="A24"/>
      <c r="B24" s="49" t="s">
        <v>50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2"/>
      <c r="P24" s="42">
        <f>SUM(C24:N24)</f>
        <v>0</v>
      </c>
      <c r="Q24"/>
      <c r="R24"/>
    </row>
    <row r="25" spans="1:18" x14ac:dyDescent="0.25">
      <c r="A25"/>
      <c r="B25" s="49" t="s">
        <v>51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2"/>
      <c r="P25" s="43">
        <f>SUM(C25:N25)</f>
        <v>0</v>
      </c>
      <c r="Q25"/>
      <c r="R25"/>
    </row>
    <row r="26" spans="1:18" ht="6" customHeight="1" thickBot="1" x14ac:dyDescent="0.3">
      <c r="A26"/>
      <c r="B26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/>
      <c r="R26"/>
    </row>
    <row r="27" spans="1:18" ht="16.5" thickTop="1" thickBot="1" x14ac:dyDescent="0.3">
      <c r="A27"/>
      <c r="B27" s="47" t="s">
        <v>52</v>
      </c>
      <c r="C27" s="39">
        <f t="shared" ref="C27:N27" si="6">SUM(C28:C32)</f>
        <v>0</v>
      </c>
      <c r="D27" s="39">
        <f t="shared" si="6"/>
        <v>0</v>
      </c>
      <c r="E27" s="39">
        <f t="shared" si="6"/>
        <v>0</v>
      </c>
      <c r="F27" s="39">
        <f t="shared" si="6"/>
        <v>0</v>
      </c>
      <c r="G27" s="39">
        <f t="shared" si="6"/>
        <v>0</v>
      </c>
      <c r="H27" s="39">
        <f t="shared" si="6"/>
        <v>0</v>
      </c>
      <c r="I27" s="39">
        <f t="shared" si="6"/>
        <v>0</v>
      </c>
      <c r="J27" s="39">
        <f t="shared" si="6"/>
        <v>0</v>
      </c>
      <c r="K27" s="39">
        <f t="shared" si="6"/>
        <v>0</v>
      </c>
      <c r="L27" s="39">
        <f t="shared" si="6"/>
        <v>0</v>
      </c>
      <c r="M27" s="39">
        <f t="shared" si="6"/>
        <v>0</v>
      </c>
      <c r="N27" s="39">
        <f t="shared" si="6"/>
        <v>0</v>
      </c>
      <c r="O27" s="45"/>
      <c r="P27" s="39">
        <f>SUM(C27:N27)</f>
        <v>0</v>
      </c>
      <c r="Q27"/>
      <c r="R27"/>
    </row>
    <row r="28" spans="1:18" ht="15.75" thickTop="1" x14ac:dyDescent="0.25">
      <c r="A28"/>
      <c r="B28" s="48" t="s">
        <v>53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4"/>
      <c r="P28" s="43">
        <f t="shared" ref="P28:P44" si="7">SUM(C28:N28)</f>
        <v>0</v>
      </c>
      <c r="Q28"/>
      <c r="R28"/>
    </row>
    <row r="29" spans="1:18" x14ac:dyDescent="0.25">
      <c r="A29"/>
      <c r="B29" s="49" t="s">
        <v>54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2"/>
      <c r="P29" s="42">
        <f t="shared" si="7"/>
        <v>0</v>
      </c>
      <c r="Q29"/>
      <c r="R29"/>
    </row>
    <row r="30" spans="1:18" x14ac:dyDescent="0.25">
      <c r="A30"/>
      <c r="B30" s="49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2"/>
      <c r="P30" s="42">
        <f t="shared" si="7"/>
        <v>0</v>
      </c>
      <c r="Q30"/>
      <c r="R30"/>
    </row>
    <row r="31" spans="1:18" x14ac:dyDescent="0.25">
      <c r="A31"/>
      <c r="B31" s="49" t="s">
        <v>56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2"/>
      <c r="P31" s="43">
        <f t="shared" si="7"/>
        <v>0</v>
      </c>
      <c r="Q31"/>
      <c r="R31"/>
    </row>
    <row r="32" spans="1:18" x14ac:dyDescent="0.25">
      <c r="A32"/>
      <c r="B32" s="49" t="s">
        <v>57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2"/>
      <c r="P32" s="42">
        <f t="shared" si="7"/>
        <v>0</v>
      </c>
      <c r="Q32"/>
      <c r="R32"/>
    </row>
    <row r="33" spans="1:18" ht="6" customHeight="1" thickBot="1" x14ac:dyDescent="0.3">
      <c r="A33"/>
      <c r="B33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/>
      <c r="R33"/>
    </row>
    <row r="34" spans="1:18" ht="16.5" thickTop="1" thickBot="1" x14ac:dyDescent="0.3">
      <c r="A34"/>
      <c r="B34" s="47" t="s">
        <v>58</v>
      </c>
      <c r="C34" s="39">
        <f>SUM(C35:C38)</f>
        <v>0</v>
      </c>
      <c r="D34" s="39">
        <f t="shared" ref="D34:N34" si="8">SUM(D35:D38)</f>
        <v>0</v>
      </c>
      <c r="E34" s="39">
        <f t="shared" si="8"/>
        <v>0</v>
      </c>
      <c r="F34" s="39">
        <f t="shared" si="8"/>
        <v>0</v>
      </c>
      <c r="G34" s="39">
        <f t="shared" si="8"/>
        <v>0</v>
      </c>
      <c r="H34" s="39">
        <f t="shared" si="8"/>
        <v>0</v>
      </c>
      <c r="I34" s="39">
        <f t="shared" si="8"/>
        <v>0</v>
      </c>
      <c r="J34" s="39">
        <f t="shared" si="8"/>
        <v>0</v>
      </c>
      <c r="K34" s="39">
        <f t="shared" si="8"/>
        <v>0</v>
      </c>
      <c r="L34" s="39">
        <f t="shared" si="8"/>
        <v>0</v>
      </c>
      <c r="M34" s="39">
        <f t="shared" si="8"/>
        <v>0</v>
      </c>
      <c r="N34" s="39">
        <f t="shared" si="8"/>
        <v>0</v>
      </c>
      <c r="O34" s="45"/>
      <c r="P34" s="39">
        <f t="shared" si="7"/>
        <v>0</v>
      </c>
      <c r="Q34"/>
      <c r="R34"/>
    </row>
    <row r="35" spans="1:18" ht="15.75" thickTop="1" x14ac:dyDescent="0.25">
      <c r="A35"/>
      <c r="B35" s="50" t="s">
        <v>59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3"/>
      <c r="P35" s="43">
        <f t="shared" ref="P35" si="9">SUM(C35:N35)</f>
        <v>0</v>
      </c>
      <c r="Q35"/>
      <c r="R35"/>
    </row>
    <row r="36" spans="1:18" x14ac:dyDescent="0.25">
      <c r="A36"/>
      <c r="B36" s="49" t="s">
        <v>60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3"/>
      <c r="P36" s="43">
        <f t="shared" ref="P36:P38" si="10">SUM(C36:N36)</f>
        <v>0</v>
      </c>
      <c r="Q36"/>
      <c r="R36"/>
    </row>
    <row r="37" spans="1:18" x14ac:dyDescent="0.25">
      <c r="A37"/>
      <c r="B37" s="54" t="s">
        <v>61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3"/>
      <c r="P37" s="43">
        <f t="shared" si="10"/>
        <v>0</v>
      </c>
      <c r="Q37"/>
      <c r="R37"/>
    </row>
    <row r="38" spans="1:18" x14ac:dyDescent="0.25">
      <c r="A38"/>
      <c r="B38" s="50" t="s">
        <v>62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3"/>
      <c r="P38" s="43">
        <f t="shared" si="10"/>
        <v>0</v>
      </c>
      <c r="Q38"/>
      <c r="R38"/>
    </row>
    <row r="39" spans="1:18" ht="6" customHeight="1" thickBot="1" x14ac:dyDescent="0.3">
      <c r="A39"/>
      <c r="B39" s="51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/>
      <c r="R39"/>
    </row>
    <row r="40" spans="1:18" ht="16.5" thickTop="1" thickBot="1" x14ac:dyDescent="0.3">
      <c r="A40"/>
      <c r="B40" s="47" t="s">
        <v>63</v>
      </c>
      <c r="C40" s="39">
        <f t="shared" ref="C40:N40" si="11">SUM(C41:C44)</f>
        <v>0</v>
      </c>
      <c r="D40" s="39">
        <f t="shared" si="11"/>
        <v>0</v>
      </c>
      <c r="E40" s="39">
        <f t="shared" si="11"/>
        <v>0</v>
      </c>
      <c r="F40" s="39">
        <f t="shared" si="11"/>
        <v>0</v>
      </c>
      <c r="G40" s="39">
        <f t="shared" si="11"/>
        <v>0</v>
      </c>
      <c r="H40" s="39">
        <f t="shared" si="11"/>
        <v>0</v>
      </c>
      <c r="I40" s="39">
        <f t="shared" si="11"/>
        <v>0</v>
      </c>
      <c r="J40" s="39">
        <f t="shared" si="11"/>
        <v>0</v>
      </c>
      <c r="K40" s="39">
        <f t="shared" si="11"/>
        <v>0</v>
      </c>
      <c r="L40" s="39">
        <f t="shared" si="11"/>
        <v>0</v>
      </c>
      <c r="M40" s="39">
        <f t="shared" si="11"/>
        <v>0</v>
      </c>
      <c r="N40" s="39">
        <f t="shared" si="11"/>
        <v>0</v>
      </c>
      <c r="O40" s="45"/>
      <c r="P40" s="39">
        <f t="shared" si="7"/>
        <v>0</v>
      </c>
      <c r="Q40"/>
      <c r="R40"/>
    </row>
    <row r="41" spans="1:18" ht="15.75" thickTop="1" x14ac:dyDescent="0.25">
      <c r="A41"/>
      <c r="B41" s="52" t="s">
        <v>64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53"/>
      <c r="P41" s="43">
        <f t="shared" si="7"/>
        <v>0</v>
      </c>
      <c r="Q41"/>
      <c r="R41"/>
    </row>
    <row r="42" spans="1:18" ht="30" x14ac:dyDescent="0.25">
      <c r="A42"/>
      <c r="B42" s="54" t="s">
        <v>65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53"/>
      <c r="P42" s="42">
        <f t="shared" si="7"/>
        <v>0</v>
      </c>
      <c r="Q42"/>
      <c r="R42"/>
    </row>
    <row r="43" spans="1:18" x14ac:dyDescent="0.25">
      <c r="A43"/>
      <c r="B43" s="49" t="s">
        <v>66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53"/>
      <c r="P43" s="42">
        <f t="shared" si="7"/>
        <v>0</v>
      </c>
      <c r="Q43"/>
      <c r="R43"/>
    </row>
    <row r="44" spans="1:18" x14ac:dyDescent="0.25">
      <c r="A44"/>
      <c r="B44" s="49" t="s">
        <v>67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55"/>
      <c r="P44" s="42">
        <f t="shared" si="7"/>
        <v>0</v>
      </c>
      <c r="Q44"/>
      <c r="R44"/>
    </row>
    <row r="45" spans="1:18" ht="6" customHeight="1" thickBot="1" x14ac:dyDescent="0.3">
      <c r="A45"/>
      <c r="B45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/>
      <c r="R45"/>
    </row>
    <row r="46" spans="1:18" ht="19.899999999999999" customHeight="1" thickTop="1" thickBot="1" x14ac:dyDescent="0.3">
      <c r="A46"/>
      <c r="B46" s="38" t="s">
        <v>68</v>
      </c>
      <c r="C46" s="39">
        <f t="shared" ref="C46:N46" si="12">(C9-C12)</f>
        <v>0</v>
      </c>
      <c r="D46" s="39">
        <f t="shared" si="12"/>
        <v>0</v>
      </c>
      <c r="E46" s="39">
        <f t="shared" si="12"/>
        <v>0</v>
      </c>
      <c r="F46" s="39">
        <f t="shared" si="12"/>
        <v>0</v>
      </c>
      <c r="G46" s="39">
        <f t="shared" si="12"/>
        <v>0</v>
      </c>
      <c r="H46" s="39">
        <f t="shared" si="12"/>
        <v>0</v>
      </c>
      <c r="I46" s="39">
        <f t="shared" si="12"/>
        <v>0</v>
      </c>
      <c r="J46" s="39">
        <f t="shared" si="12"/>
        <v>0</v>
      </c>
      <c r="K46" s="39">
        <f t="shared" si="12"/>
        <v>0</v>
      </c>
      <c r="L46" s="39">
        <f t="shared" si="12"/>
        <v>0</v>
      </c>
      <c r="M46" s="39">
        <f t="shared" si="12"/>
        <v>0</v>
      </c>
      <c r="N46" s="39">
        <f t="shared" si="12"/>
        <v>0</v>
      </c>
      <c r="O46" s="45"/>
      <c r="P46" s="39">
        <f>(P9-P12)</f>
        <v>0</v>
      </c>
      <c r="Q46"/>
      <c r="R46"/>
    </row>
    <row r="47" spans="1:18" ht="6" customHeight="1" thickTop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</row>
    <row r="48" spans="1:18" x14ac:dyDescent="0.25">
      <c r="P48" s="3"/>
    </row>
  </sheetData>
  <sheetProtection algorithmName="SHA-512" hashValue="raC4Tiywwm4wm04wGuCfSGoQJgqBtJ5BtYPQeb4Cu3t3HdLEMDr0YInEcFByHKgLKdAehU4kjr+sbc+zn6NWIQ==" saltValue="0drW27ZPE+YhM7LqmTGcvw==" spinCount="100000" sheet="1" objects="1" scenarios="1"/>
  <mergeCells count="5">
    <mergeCell ref="C4:G4"/>
    <mergeCell ref="C3:G3"/>
    <mergeCell ref="I3:L3"/>
    <mergeCell ref="I4:J4"/>
    <mergeCell ref="N4:P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300" scale="69" fitToHeight="0" orientation="landscape" r:id="rId1"/>
  <ignoredErrors>
    <ignoredError sqref="C10:N1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 '!$B$2:$B$17</xm:f>
          </x14:formula1>
          <xm:sqref>N4:P4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8"/>
  <sheetViews>
    <sheetView showGridLines="0" tabSelected="1" topLeftCell="D6" zoomScaleNormal="100" workbookViewId="0">
      <selection activeCell="F19" sqref="F19"/>
    </sheetView>
  </sheetViews>
  <sheetFormatPr baseColWidth="10" defaultColWidth="11.5703125" defaultRowHeight="15" x14ac:dyDescent="0.25"/>
  <cols>
    <col min="1" max="1" width="1.140625" style="2" customWidth="1"/>
    <col min="2" max="2" width="43.5703125" style="2" bestFit="1" customWidth="1"/>
    <col min="3" max="14" width="14.42578125" style="2" customWidth="1"/>
    <col min="15" max="15" width="1.140625" style="2" customWidth="1"/>
    <col min="16" max="16" width="14.42578125" style="2" customWidth="1"/>
    <col min="17" max="18" width="1.140625" style="2" customWidth="1"/>
    <col min="19" max="16384" width="11.5703125" style="2"/>
  </cols>
  <sheetData>
    <row r="1" spans="1:18" ht="6" customHeight="1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ht="7.15" customHeight="1" x14ac:dyDescent="0.25">
      <c r="A2"/>
      <c r="B2" s="20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2"/>
      <c r="R2"/>
    </row>
    <row r="3" spans="1:18" ht="23.45" customHeight="1" x14ac:dyDescent="0.25">
      <c r="A3"/>
      <c r="B3" s="23"/>
      <c r="C3" s="97" t="s">
        <v>19</v>
      </c>
      <c r="D3" s="97"/>
      <c r="E3" s="97"/>
      <c r="F3" s="97"/>
      <c r="G3" s="97"/>
      <c r="H3" s="56" t="s">
        <v>20</v>
      </c>
      <c r="I3" s="98"/>
      <c r="J3" s="98"/>
      <c r="K3" s="98"/>
      <c r="L3" s="98"/>
      <c r="M3" s="24"/>
      <c r="N3" s="24"/>
      <c r="O3" s="24"/>
      <c r="P3" s="24"/>
      <c r="Q3" s="25"/>
      <c r="R3"/>
    </row>
    <row r="4" spans="1:18" ht="23.45" customHeight="1" x14ac:dyDescent="0.25">
      <c r="A4"/>
      <c r="B4" s="23"/>
      <c r="C4" s="96" t="s">
        <v>21</v>
      </c>
      <c r="D4" s="96"/>
      <c r="E4" s="96"/>
      <c r="F4" s="96"/>
      <c r="G4" s="96"/>
      <c r="H4" s="56" t="s">
        <v>22</v>
      </c>
      <c r="I4" s="99"/>
      <c r="J4" s="99"/>
      <c r="K4" s="24"/>
      <c r="L4" s="24"/>
      <c r="M4" s="56" t="s">
        <v>23</v>
      </c>
      <c r="N4" s="100"/>
      <c r="O4" s="100"/>
      <c r="P4" s="100"/>
      <c r="Q4" s="25"/>
      <c r="R4"/>
    </row>
    <row r="5" spans="1:18" ht="7.15" customHeight="1" thickBot="1" x14ac:dyDescent="0.3">
      <c r="A5"/>
      <c r="B5" s="26"/>
      <c r="C5" s="27"/>
      <c r="D5" s="28"/>
      <c r="E5" s="28"/>
      <c r="F5" s="28"/>
      <c r="G5" s="29"/>
      <c r="H5" s="28"/>
      <c r="I5" s="28"/>
      <c r="J5" s="28"/>
      <c r="K5" s="29"/>
      <c r="L5" s="29"/>
      <c r="M5" s="28"/>
      <c r="N5" s="28"/>
      <c r="O5" s="28"/>
      <c r="P5" s="28"/>
      <c r="Q5" s="30"/>
      <c r="R5"/>
    </row>
    <row r="6" spans="1:18" ht="3.6" customHeight="1" thickBot="1" x14ac:dyDescent="0.3">
      <c r="A6"/>
      <c r="B6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/>
      <c r="R6"/>
    </row>
    <row r="7" spans="1:18" ht="16.149999999999999" customHeight="1" thickBot="1" x14ac:dyDescent="0.3">
      <c r="A7"/>
      <c r="B7" s="32" t="s">
        <v>24</v>
      </c>
      <c r="C7" s="33" t="s">
        <v>69</v>
      </c>
      <c r="D7" s="33" t="s">
        <v>70</v>
      </c>
      <c r="E7" s="33" t="s">
        <v>71</v>
      </c>
      <c r="F7" s="33" t="s">
        <v>72</v>
      </c>
      <c r="G7" s="33" t="s">
        <v>73</v>
      </c>
      <c r="H7" s="33" t="s">
        <v>74</v>
      </c>
      <c r="I7" s="33" t="s">
        <v>75</v>
      </c>
      <c r="J7" s="33" t="s">
        <v>76</v>
      </c>
      <c r="K7" s="33" t="s">
        <v>77</v>
      </c>
      <c r="L7" s="33" t="s">
        <v>78</v>
      </c>
      <c r="M7" s="33" t="s">
        <v>79</v>
      </c>
      <c r="N7" s="33" t="s">
        <v>80</v>
      </c>
      <c r="O7" s="34"/>
      <c r="P7" s="35" t="s">
        <v>81</v>
      </c>
      <c r="Q7"/>
      <c r="R7"/>
    </row>
    <row r="8" spans="1:18" ht="6" customHeight="1" thickBot="1" x14ac:dyDescent="0.3">
      <c r="A8"/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/>
      <c r="P8" s="37"/>
      <c r="Q8"/>
      <c r="R8"/>
    </row>
    <row r="9" spans="1:18" ht="19.899999999999999" customHeight="1" thickTop="1" thickBot="1" x14ac:dyDescent="0.3">
      <c r="A9"/>
      <c r="B9" s="38" t="s">
        <v>38</v>
      </c>
      <c r="C9" s="39">
        <f>(C10)</f>
        <v>5695258</v>
      </c>
      <c r="D9" s="39">
        <f t="shared" ref="D9:N9" si="0">(D10)</f>
        <v>5695258</v>
      </c>
      <c r="E9" s="39">
        <f t="shared" si="0"/>
        <v>5695258</v>
      </c>
      <c r="F9" s="39">
        <f t="shared" si="0"/>
        <v>5695258</v>
      </c>
      <c r="G9" s="39">
        <f t="shared" si="0"/>
        <v>5695258</v>
      </c>
      <c r="H9" s="39">
        <f t="shared" si="0"/>
        <v>5695258</v>
      </c>
      <c r="I9" s="39">
        <f t="shared" si="0"/>
        <v>5695258</v>
      </c>
      <c r="J9" s="39">
        <f t="shared" si="0"/>
        <v>5695258</v>
      </c>
      <c r="K9" s="39">
        <f t="shared" si="0"/>
        <v>5695258</v>
      </c>
      <c r="L9" s="39">
        <f t="shared" si="0"/>
        <v>5695258</v>
      </c>
      <c r="M9" s="39">
        <f t="shared" si="0"/>
        <v>5695258</v>
      </c>
      <c r="N9" s="39">
        <f t="shared" si="0"/>
        <v>5695258</v>
      </c>
      <c r="O9" s="40"/>
      <c r="P9" s="39">
        <f>SUM(C9:N9)</f>
        <v>68343096</v>
      </c>
      <c r="Q9"/>
      <c r="R9"/>
    </row>
    <row r="10" spans="1:18" ht="15.75" thickTop="1" x14ac:dyDescent="0.25">
      <c r="A10"/>
      <c r="B10" s="41" t="s">
        <v>39</v>
      </c>
      <c r="C10" s="42">
        <f>('01. PLAZAS POSTULADAS'!$E$13)</f>
        <v>5695258</v>
      </c>
      <c r="D10" s="42">
        <f>('01. PLAZAS POSTULADAS'!$E$13)</f>
        <v>5695258</v>
      </c>
      <c r="E10" s="42">
        <f>('01. PLAZAS POSTULADAS'!$E$13)</f>
        <v>5695258</v>
      </c>
      <c r="F10" s="42">
        <f>('01. PLAZAS POSTULADAS'!$E$13)</f>
        <v>5695258</v>
      </c>
      <c r="G10" s="42">
        <f>('01. PLAZAS POSTULADAS'!$E$13)</f>
        <v>5695258</v>
      </c>
      <c r="H10" s="42">
        <f>('01. PLAZAS POSTULADAS'!$E$13)</f>
        <v>5695258</v>
      </c>
      <c r="I10" s="42">
        <f>('01. PLAZAS POSTULADAS'!$E$13)</f>
        <v>5695258</v>
      </c>
      <c r="J10" s="42">
        <f>('01. PLAZAS POSTULADAS'!$E$13)</f>
        <v>5695258</v>
      </c>
      <c r="K10" s="42">
        <f>('01. PLAZAS POSTULADAS'!$E$13)</f>
        <v>5695258</v>
      </c>
      <c r="L10" s="42">
        <f>('01. PLAZAS POSTULADAS'!$E$13)</f>
        <v>5695258</v>
      </c>
      <c r="M10" s="42">
        <f>('01. PLAZAS POSTULADAS'!$E$13)</f>
        <v>5695258</v>
      </c>
      <c r="N10" s="42">
        <f>('01. PLAZAS POSTULADAS'!$E$13)</f>
        <v>5695258</v>
      </c>
      <c r="O10" s="43"/>
      <c r="P10" s="42">
        <f>SUM(C10:N10)</f>
        <v>68343096</v>
      </c>
      <c r="Q10"/>
      <c r="R10"/>
    </row>
    <row r="11" spans="1:18" ht="6" customHeight="1" thickBot="1" x14ac:dyDescent="0.3">
      <c r="A11"/>
      <c r="B11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/>
      <c r="R11"/>
    </row>
    <row r="12" spans="1:18" ht="19.899999999999999" customHeight="1" thickTop="1" thickBot="1" x14ac:dyDescent="0.3">
      <c r="A12"/>
      <c r="B12" s="38" t="s">
        <v>40</v>
      </c>
      <c r="C12" s="39">
        <f>(C14+C22+C27+C34+C40)</f>
        <v>5695258</v>
      </c>
      <c r="D12" s="39">
        <f t="shared" ref="D12:N12" si="1">(D14+D22+D27+D34+D40)</f>
        <v>5695258</v>
      </c>
      <c r="E12" s="39">
        <f t="shared" si="1"/>
        <v>5695258</v>
      </c>
      <c r="F12" s="39">
        <f t="shared" si="1"/>
        <v>5695258</v>
      </c>
      <c r="G12" s="39">
        <f t="shared" si="1"/>
        <v>5695258</v>
      </c>
      <c r="H12" s="39">
        <f t="shared" si="1"/>
        <v>5695258</v>
      </c>
      <c r="I12" s="39">
        <f t="shared" si="1"/>
        <v>5695258</v>
      </c>
      <c r="J12" s="39">
        <f t="shared" si="1"/>
        <v>5695258</v>
      </c>
      <c r="K12" s="39">
        <f t="shared" si="1"/>
        <v>5695258</v>
      </c>
      <c r="L12" s="39">
        <f t="shared" si="1"/>
        <v>5695258</v>
      </c>
      <c r="M12" s="39">
        <f t="shared" si="1"/>
        <v>5695258</v>
      </c>
      <c r="N12" s="39">
        <f t="shared" si="1"/>
        <v>5695258</v>
      </c>
      <c r="O12" s="45"/>
      <c r="P12" s="39">
        <f>SUM(C12:N12)</f>
        <v>68343096</v>
      </c>
      <c r="Q12"/>
      <c r="R12"/>
    </row>
    <row r="13" spans="1:18" ht="6" customHeight="1" thickTop="1" thickBot="1" x14ac:dyDescent="0.3">
      <c r="A13"/>
      <c r="B13" s="46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/>
      <c r="R13"/>
    </row>
    <row r="14" spans="1:18" ht="16.5" thickTop="1" thickBot="1" x14ac:dyDescent="0.3">
      <c r="A14"/>
      <c r="B14" s="47" t="s">
        <v>41</v>
      </c>
      <c r="C14" s="39">
        <f t="shared" ref="C14:N15" si="2">SUM(C15:C20)</f>
        <v>5695258</v>
      </c>
      <c r="D14" s="39">
        <f t="shared" si="2"/>
        <v>5695258</v>
      </c>
      <c r="E14" s="39">
        <f t="shared" si="2"/>
        <v>5695258</v>
      </c>
      <c r="F14" s="39">
        <f t="shared" si="2"/>
        <v>5695258</v>
      </c>
      <c r="G14" s="39">
        <f t="shared" si="2"/>
        <v>5695258</v>
      </c>
      <c r="H14" s="39">
        <f t="shared" si="2"/>
        <v>5695258</v>
      </c>
      <c r="I14" s="39">
        <f t="shared" si="2"/>
        <v>5695258</v>
      </c>
      <c r="J14" s="39">
        <f t="shared" si="2"/>
        <v>5695258</v>
      </c>
      <c r="K14" s="39">
        <f t="shared" si="2"/>
        <v>5695258</v>
      </c>
      <c r="L14" s="39">
        <f t="shared" si="2"/>
        <v>5695258</v>
      </c>
      <c r="M14" s="39">
        <f t="shared" si="2"/>
        <v>5695258</v>
      </c>
      <c r="N14" s="39">
        <f t="shared" si="2"/>
        <v>5695258</v>
      </c>
      <c r="O14" s="40"/>
      <c r="P14" s="39">
        <f>SUM(C14:N14)</f>
        <v>68343096</v>
      </c>
      <c r="Q14"/>
      <c r="R14"/>
    </row>
    <row r="15" spans="1:18" ht="15.75" thickTop="1" x14ac:dyDescent="0.25">
      <c r="A15"/>
      <c r="B15" s="41" t="s">
        <v>42</v>
      </c>
      <c r="C15" s="4">
        <v>1050000</v>
      </c>
      <c r="D15" s="4">
        <v>1050000</v>
      </c>
      <c r="E15" s="4">
        <v>1050000</v>
      </c>
      <c r="F15" s="4">
        <v>1050000</v>
      </c>
      <c r="G15" s="4">
        <v>1050000</v>
      </c>
      <c r="H15" s="4">
        <v>1050000</v>
      </c>
      <c r="I15" s="4">
        <v>1050000</v>
      </c>
      <c r="J15" s="4">
        <v>1050000</v>
      </c>
      <c r="K15" s="4">
        <v>1050000</v>
      </c>
      <c r="L15" s="4">
        <v>1050000</v>
      </c>
      <c r="M15" s="4">
        <v>1050000</v>
      </c>
      <c r="N15" s="4">
        <v>1050000</v>
      </c>
      <c r="O15" s="43">
        <v>0</v>
      </c>
      <c r="P15" s="42">
        <f>SUM(C15:O15)</f>
        <v>12600000</v>
      </c>
      <c r="Q15"/>
      <c r="R15"/>
    </row>
    <row r="16" spans="1:18" x14ac:dyDescent="0.25">
      <c r="A16"/>
      <c r="B16" s="41" t="s">
        <v>43</v>
      </c>
      <c r="C16" s="4">
        <v>2200000</v>
      </c>
      <c r="D16" s="4">
        <v>2200000</v>
      </c>
      <c r="E16" s="4">
        <v>2200000</v>
      </c>
      <c r="F16" s="4">
        <v>2200000</v>
      </c>
      <c r="G16" s="4">
        <v>2200000</v>
      </c>
      <c r="H16" s="4">
        <v>2200000</v>
      </c>
      <c r="I16" s="4">
        <v>2200000</v>
      </c>
      <c r="J16" s="4">
        <v>2200000</v>
      </c>
      <c r="K16" s="4">
        <v>2200000</v>
      </c>
      <c r="L16" s="4">
        <v>2200000</v>
      </c>
      <c r="M16" s="4">
        <v>2200000</v>
      </c>
      <c r="N16" s="4">
        <v>2200000</v>
      </c>
      <c r="O16" s="42"/>
      <c r="P16" s="42">
        <f t="shared" ref="P16:P19" si="3">SUM(C16:N16)</f>
        <v>26400000</v>
      </c>
      <c r="Q16"/>
      <c r="R16"/>
    </row>
    <row r="17" spans="1:18" x14ac:dyDescent="0.25">
      <c r="A17"/>
      <c r="B17" s="41" t="s">
        <v>44</v>
      </c>
      <c r="C17" s="4">
        <v>2445258</v>
      </c>
      <c r="D17" s="4">
        <v>2445258</v>
      </c>
      <c r="E17" s="4">
        <v>2445258</v>
      </c>
      <c r="F17" s="4">
        <v>2445258</v>
      </c>
      <c r="G17" s="4">
        <v>2445258</v>
      </c>
      <c r="H17" s="4">
        <v>2445258</v>
      </c>
      <c r="I17" s="4">
        <v>2445258</v>
      </c>
      <c r="J17" s="4">
        <v>2445258</v>
      </c>
      <c r="K17" s="4">
        <v>2445258</v>
      </c>
      <c r="L17" s="4">
        <v>2445258</v>
      </c>
      <c r="M17" s="4">
        <v>2445258</v>
      </c>
      <c r="N17" s="4">
        <v>2445258</v>
      </c>
      <c r="O17" s="42"/>
      <c r="P17" s="42">
        <f t="shared" si="3"/>
        <v>29343096</v>
      </c>
      <c r="Q17"/>
      <c r="R17"/>
    </row>
    <row r="18" spans="1:18" x14ac:dyDescent="0.25">
      <c r="A18"/>
      <c r="B18" s="41" t="s">
        <v>45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2"/>
      <c r="P18" s="42">
        <f t="shared" si="3"/>
        <v>0</v>
      </c>
      <c r="Q18"/>
      <c r="R18"/>
    </row>
    <row r="19" spans="1:18" x14ac:dyDescent="0.25">
      <c r="A19"/>
      <c r="B19" s="41" t="s">
        <v>46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2"/>
      <c r="P19" s="42">
        <f t="shared" si="3"/>
        <v>0</v>
      </c>
      <c r="Q19"/>
      <c r="R19"/>
    </row>
    <row r="20" spans="1:18" x14ac:dyDescent="0.25">
      <c r="A20"/>
      <c r="B20" s="41" t="s">
        <v>47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2"/>
      <c r="P20" s="42">
        <f>SUM(C20:N20)</f>
        <v>0</v>
      </c>
      <c r="Q20"/>
      <c r="R20"/>
    </row>
    <row r="21" spans="1:18" ht="6" customHeight="1" thickBot="1" x14ac:dyDescent="0.3">
      <c r="A21"/>
      <c r="B21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/>
      <c r="R21"/>
    </row>
    <row r="22" spans="1:18" ht="16.5" thickTop="1" thickBot="1" x14ac:dyDescent="0.3">
      <c r="A22"/>
      <c r="B22" s="47" t="s">
        <v>48</v>
      </c>
      <c r="C22" s="39">
        <f t="shared" ref="C22:N22" si="4">SUM(C23:C25)</f>
        <v>0</v>
      </c>
      <c r="D22" s="39">
        <f t="shared" si="4"/>
        <v>0</v>
      </c>
      <c r="E22" s="39">
        <f t="shared" si="4"/>
        <v>0</v>
      </c>
      <c r="F22" s="39">
        <f t="shared" si="4"/>
        <v>0</v>
      </c>
      <c r="G22" s="39">
        <f t="shared" si="4"/>
        <v>0</v>
      </c>
      <c r="H22" s="39">
        <f t="shared" si="4"/>
        <v>0</v>
      </c>
      <c r="I22" s="39">
        <f t="shared" si="4"/>
        <v>0</v>
      </c>
      <c r="J22" s="39">
        <f t="shared" si="4"/>
        <v>0</v>
      </c>
      <c r="K22" s="39">
        <f t="shared" si="4"/>
        <v>0</v>
      </c>
      <c r="L22" s="39">
        <f t="shared" si="4"/>
        <v>0</v>
      </c>
      <c r="M22" s="39">
        <f t="shared" si="4"/>
        <v>0</v>
      </c>
      <c r="N22" s="39">
        <f t="shared" si="4"/>
        <v>0</v>
      </c>
      <c r="O22" s="45"/>
      <c r="P22" s="39">
        <f>SUM(C22:N22)</f>
        <v>0</v>
      </c>
      <c r="Q22"/>
      <c r="R22"/>
    </row>
    <row r="23" spans="1:18" ht="15.75" thickTop="1" x14ac:dyDescent="0.25">
      <c r="A23"/>
      <c r="B23" s="48" t="s">
        <v>49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4"/>
      <c r="P23" s="43">
        <f>SUM(C23:N23)</f>
        <v>0</v>
      </c>
      <c r="Q23"/>
      <c r="R23"/>
    </row>
    <row r="24" spans="1:18" x14ac:dyDescent="0.25">
      <c r="A24"/>
      <c r="B24" s="49" t="s">
        <v>50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2"/>
      <c r="P24" s="42">
        <f>SUM(C24:N24)</f>
        <v>0</v>
      </c>
      <c r="Q24"/>
      <c r="R24"/>
    </row>
    <row r="25" spans="1:18" x14ac:dyDescent="0.25">
      <c r="A25"/>
      <c r="B25" s="49" t="s">
        <v>51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2"/>
      <c r="P25" s="43">
        <f>SUM(C25:N25)</f>
        <v>0</v>
      </c>
      <c r="Q25"/>
      <c r="R25"/>
    </row>
    <row r="26" spans="1:18" ht="6" customHeight="1" thickBot="1" x14ac:dyDescent="0.3">
      <c r="A26"/>
      <c r="B26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/>
      <c r="R26"/>
    </row>
    <row r="27" spans="1:18" ht="16.5" thickTop="1" thickBot="1" x14ac:dyDescent="0.3">
      <c r="A27"/>
      <c r="B27" s="47" t="s">
        <v>52</v>
      </c>
      <c r="C27" s="39">
        <f t="shared" ref="C27:N27" si="5">SUM(C28:C32)</f>
        <v>0</v>
      </c>
      <c r="D27" s="39">
        <f t="shared" si="5"/>
        <v>0</v>
      </c>
      <c r="E27" s="39">
        <f t="shared" si="5"/>
        <v>0</v>
      </c>
      <c r="F27" s="39">
        <f t="shared" si="5"/>
        <v>0</v>
      </c>
      <c r="G27" s="39">
        <f t="shared" si="5"/>
        <v>0</v>
      </c>
      <c r="H27" s="39">
        <f t="shared" si="5"/>
        <v>0</v>
      </c>
      <c r="I27" s="39">
        <f t="shared" si="5"/>
        <v>0</v>
      </c>
      <c r="J27" s="39">
        <f t="shared" si="5"/>
        <v>0</v>
      </c>
      <c r="K27" s="39">
        <f t="shared" si="5"/>
        <v>0</v>
      </c>
      <c r="L27" s="39">
        <f t="shared" si="5"/>
        <v>0</v>
      </c>
      <c r="M27" s="39">
        <f t="shared" si="5"/>
        <v>0</v>
      </c>
      <c r="N27" s="39">
        <f t="shared" si="5"/>
        <v>0</v>
      </c>
      <c r="O27" s="45"/>
      <c r="P27" s="39">
        <f>SUM(C27:N27)</f>
        <v>0</v>
      </c>
      <c r="Q27"/>
      <c r="R27"/>
    </row>
    <row r="28" spans="1:18" ht="15.75" thickTop="1" x14ac:dyDescent="0.25">
      <c r="A28"/>
      <c r="B28" s="48" t="s">
        <v>53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4"/>
      <c r="P28" s="43">
        <f t="shared" ref="P28:P44" si="6">SUM(C28:N28)</f>
        <v>0</v>
      </c>
      <c r="Q28"/>
      <c r="R28"/>
    </row>
    <row r="29" spans="1:18" x14ac:dyDescent="0.25">
      <c r="A29"/>
      <c r="B29" s="49" t="s">
        <v>54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2"/>
      <c r="P29" s="42">
        <f t="shared" si="6"/>
        <v>0</v>
      </c>
      <c r="Q29"/>
      <c r="R29"/>
    </row>
    <row r="30" spans="1:18" x14ac:dyDescent="0.25">
      <c r="A30"/>
      <c r="B30" s="49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2"/>
      <c r="P30" s="42">
        <f t="shared" si="6"/>
        <v>0</v>
      </c>
      <c r="Q30"/>
      <c r="R30"/>
    </row>
    <row r="31" spans="1:18" x14ac:dyDescent="0.25">
      <c r="A31"/>
      <c r="B31" s="49" t="s">
        <v>56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2"/>
      <c r="P31" s="43">
        <f t="shared" si="6"/>
        <v>0</v>
      </c>
      <c r="Q31"/>
      <c r="R31"/>
    </row>
    <row r="32" spans="1:18" x14ac:dyDescent="0.25">
      <c r="A32"/>
      <c r="B32" s="49" t="s">
        <v>57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2"/>
      <c r="P32" s="42">
        <f t="shared" si="6"/>
        <v>0</v>
      </c>
      <c r="Q32"/>
      <c r="R32"/>
    </row>
    <row r="33" spans="1:18" ht="6" customHeight="1" thickBot="1" x14ac:dyDescent="0.3">
      <c r="A33"/>
      <c r="B33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/>
      <c r="R33"/>
    </row>
    <row r="34" spans="1:18" ht="16.5" thickTop="1" thickBot="1" x14ac:dyDescent="0.3">
      <c r="A34"/>
      <c r="B34" s="47" t="s">
        <v>58</v>
      </c>
      <c r="C34" s="39">
        <f>SUM(C35:C38)</f>
        <v>0</v>
      </c>
      <c r="D34" s="39">
        <f t="shared" ref="D34:N34" si="7">SUM(D35:D38)</f>
        <v>0</v>
      </c>
      <c r="E34" s="39">
        <f t="shared" si="7"/>
        <v>0</v>
      </c>
      <c r="F34" s="39">
        <f t="shared" si="7"/>
        <v>0</v>
      </c>
      <c r="G34" s="39">
        <f t="shared" si="7"/>
        <v>0</v>
      </c>
      <c r="H34" s="39">
        <f t="shared" si="7"/>
        <v>0</v>
      </c>
      <c r="I34" s="39">
        <f t="shared" si="7"/>
        <v>0</v>
      </c>
      <c r="J34" s="39">
        <f t="shared" si="7"/>
        <v>0</v>
      </c>
      <c r="K34" s="39">
        <f t="shared" si="7"/>
        <v>0</v>
      </c>
      <c r="L34" s="39">
        <f t="shared" si="7"/>
        <v>0</v>
      </c>
      <c r="M34" s="39">
        <f t="shared" si="7"/>
        <v>0</v>
      </c>
      <c r="N34" s="39">
        <f t="shared" si="7"/>
        <v>0</v>
      </c>
      <c r="O34" s="45"/>
      <c r="P34" s="39">
        <f t="shared" si="6"/>
        <v>0</v>
      </c>
      <c r="Q34"/>
      <c r="R34"/>
    </row>
    <row r="35" spans="1:18" ht="15.75" thickTop="1" x14ac:dyDescent="0.25">
      <c r="A35"/>
      <c r="B35" s="50" t="s">
        <v>59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3"/>
      <c r="P35" s="43">
        <f t="shared" si="6"/>
        <v>0</v>
      </c>
      <c r="Q35"/>
      <c r="R35"/>
    </row>
    <row r="36" spans="1:18" x14ac:dyDescent="0.25">
      <c r="A36"/>
      <c r="B36" s="49" t="s">
        <v>60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3"/>
      <c r="P36" s="43">
        <f t="shared" si="6"/>
        <v>0</v>
      </c>
      <c r="Q36"/>
      <c r="R36"/>
    </row>
    <row r="37" spans="1:18" x14ac:dyDescent="0.25">
      <c r="A37"/>
      <c r="B37" s="54" t="s">
        <v>61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3"/>
      <c r="P37" s="43">
        <f t="shared" si="6"/>
        <v>0</v>
      </c>
      <c r="Q37"/>
      <c r="R37"/>
    </row>
    <row r="38" spans="1:18" x14ac:dyDescent="0.25">
      <c r="A38"/>
      <c r="B38" s="50" t="s">
        <v>62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3"/>
      <c r="P38" s="43">
        <f t="shared" si="6"/>
        <v>0</v>
      </c>
      <c r="Q38"/>
      <c r="R38"/>
    </row>
    <row r="39" spans="1:18" ht="6" customHeight="1" thickBot="1" x14ac:dyDescent="0.3">
      <c r="A39"/>
      <c r="B39" s="51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/>
      <c r="R39"/>
    </row>
    <row r="40" spans="1:18" ht="16.5" thickTop="1" thickBot="1" x14ac:dyDescent="0.3">
      <c r="A40"/>
      <c r="B40" s="47" t="s">
        <v>63</v>
      </c>
      <c r="C40" s="39">
        <f t="shared" ref="C40:N40" si="8">SUM(C41:C44)</f>
        <v>0</v>
      </c>
      <c r="D40" s="39">
        <f t="shared" si="8"/>
        <v>0</v>
      </c>
      <c r="E40" s="39">
        <f t="shared" si="8"/>
        <v>0</v>
      </c>
      <c r="F40" s="39">
        <f t="shared" si="8"/>
        <v>0</v>
      </c>
      <c r="G40" s="39">
        <f t="shared" si="8"/>
        <v>0</v>
      </c>
      <c r="H40" s="39">
        <f t="shared" si="8"/>
        <v>0</v>
      </c>
      <c r="I40" s="39">
        <f t="shared" si="8"/>
        <v>0</v>
      </c>
      <c r="J40" s="39">
        <f t="shared" si="8"/>
        <v>0</v>
      </c>
      <c r="K40" s="39">
        <f t="shared" si="8"/>
        <v>0</v>
      </c>
      <c r="L40" s="39">
        <f t="shared" si="8"/>
        <v>0</v>
      </c>
      <c r="M40" s="39">
        <f t="shared" si="8"/>
        <v>0</v>
      </c>
      <c r="N40" s="39">
        <f t="shared" si="8"/>
        <v>0</v>
      </c>
      <c r="O40" s="45"/>
      <c r="P40" s="39">
        <f t="shared" si="6"/>
        <v>0</v>
      </c>
      <c r="Q40"/>
      <c r="R40"/>
    </row>
    <row r="41" spans="1:18" ht="15.75" thickTop="1" x14ac:dyDescent="0.25">
      <c r="A41"/>
      <c r="B41" s="52" t="s">
        <v>64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53"/>
      <c r="P41" s="43">
        <f t="shared" si="6"/>
        <v>0</v>
      </c>
      <c r="Q41"/>
      <c r="R41"/>
    </row>
    <row r="42" spans="1:18" ht="30" x14ac:dyDescent="0.25">
      <c r="A42"/>
      <c r="B42" s="54" t="s">
        <v>65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53"/>
      <c r="P42" s="42">
        <f t="shared" si="6"/>
        <v>0</v>
      </c>
      <c r="Q42"/>
      <c r="R42"/>
    </row>
    <row r="43" spans="1:18" x14ac:dyDescent="0.25">
      <c r="A43"/>
      <c r="B43" s="49" t="s">
        <v>66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53"/>
      <c r="P43" s="42">
        <f t="shared" si="6"/>
        <v>0</v>
      </c>
      <c r="Q43"/>
      <c r="R43"/>
    </row>
    <row r="44" spans="1:18" x14ac:dyDescent="0.25">
      <c r="A44"/>
      <c r="B44" s="49" t="s">
        <v>67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55"/>
      <c r="P44" s="42">
        <f t="shared" si="6"/>
        <v>0</v>
      </c>
      <c r="Q44"/>
      <c r="R44"/>
    </row>
    <row r="45" spans="1:18" ht="6" customHeight="1" thickBot="1" x14ac:dyDescent="0.3">
      <c r="A45"/>
      <c r="B45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/>
      <c r="R45"/>
    </row>
    <row r="46" spans="1:18" ht="19.899999999999999" customHeight="1" thickTop="1" thickBot="1" x14ac:dyDescent="0.3">
      <c r="A46"/>
      <c r="B46" s="38" t="s">
        <v>68</v>
      </c>
      <c r="C46" s="39">
        <f t="shared" ref="C46:N46" si="9">(C9-C12)</f>
        <v>0</v>
      </c>
      <c r="D46" s="39">
        <f t="shared" si="9"/>
        <v>0</v>
      </c>
      <c r="E46" s="39">
        <f t="shared" si="9"/>
        <v>0</v>
      </c>
      <c r="F46" s="39">
        <f t="shared" si="9"/>
        <v>0</v>
      </c>
      <c r="G46" s="39">
        <f t="shared" si="9"/>
        <v>0</v>
      </c>
      <c r="H46" s="39">
        <f t="shared" si="9"/>
        <v>0</v>
      </c>
      <c r="I46" s="39">
        <f t="shared" si="9"/>
        <v>0</v>
      </c>
      <c r="J46" s="39">
        <f t="shared" si="9"/>
        <v>0</v>
      </c>
      <c r="K46" s="39">
        <f t="shared" si="9"/>
        <v>0</v>
      </c>
      <c r="L46" s="39">
        <f t="shared" si="9"/>
        <v>0</v>
      </c>
      <c r="M46" s="39">
        <f t="shared" si="9"/>
        <v>0</v>
      </c>
      <c r="N46" s="39">
        <f t="shared" si="9"/>
        <v>0</v>
      </c>
      <c r="O46" s="45"/>
      <c r="P46" s="39">
        <f>(P9-P12)</f>
        <v>0</v>
      </c>
      <c r="Q46"/>
      <c r="R46"/>
    </row>
    <row r="47" spans="1:18" ht="6" customHeight="1" thickTop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</row>
    <row r="48" spans="1:18" x14ac:dyDescent="0.25">
      <c r="P48" s="3"/>
    </row>
  </sheetData>
  <sheetProtection algorithmName="SHA-512" hashValue="yLyrQpETgjwzNig3pGqnwRHc6aP237oyd5zseCjXiDZ0Q1kMkQlQqG5q830UFfdpP2btyODNTLD2oR67xrveyw==" saltValue="Xf2FjiNhlbMDSzB8EzeHtQ==" spinCount="100000" sheet="1" objects="1" scenarios="1"/>
  <mergeCells count="5">
    <mergeCell ref="C3:G3"/>
    <mergeCell ref="I3:L3"/>
    <mergeCell ref="C4:G4"/>
    <mergeCell ref="I4:J4"/>
    <mergeCell ref="N4:P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300" scale="6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 '!$B$2:$B$17</xm:f>
          </x14:formula1>
          <xm:sqref>N4:P4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showGridLines="0" zoomScaleNormal="100" workbookViewId="0">
      <selection activeCell="F18" sqref="F18"/>
    </sheetView>
  </sheetViews>
  <sheetFormatPr baseColWidth="10" defaultColWidth="11.5703125" defaultRowHeight="15" x14ac:dyDescent="0.25"/>
  <cols>
    <col min="1" max="1" width="1.140625" style="2" customWidth="1"/>
    <col min="2" max="2" width="35.42578125" style="2" bestFit="1" customWidth="1"/>
    <col min="3" max="14" width="14.42578125" style="2" customWidth="1"/>
    <col min="15" max="15" width="1.140625" style="2" customWidth="1"/>
    <col min="16" max="16" width="14.42578125" style="2" customWidth="1"/>
    <col min="17" max="17" width="2.28515625" style="2" customWidth="1"/>
    <col min="18" max="18" width="16" style="2" customWidth="1"/>
    <col min="19" max="20" width="1.140625" style="2" customWidth="1"/>
    <col min="21" max="16384" width="11.5703125" style="2"/>
  </cols>
  <sheetData>
    <row r="1" spans="1:20" ht="6" customHeight="1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</row>
    <row r="2" spans="1:20" ht="7.15" customHeight="1" x14ac:dyDescent="0.25">
      <c r="A2"/>
      <c r="B2" s="20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2"/>
      <c r="T2"/>
    </row>
    <row r="3" spans="1:20" ht="23.45" customHeight="1" x14ac:dyDescent="0.25">
      <c r="A3"/>
      <c r="B3" s="23"/>
      <c r="C3" s="97" t="s">
        <v>19</v>
      </c>
      <c r="D3" s="97"/>
      <c r="E3" s="97"/>
      <c r="F3" s="97"/>
      <c r="G3" s="97"/>
      <c r="H3" s="56" t="s">
        <v>20</v>
      </c>
      <c r="I3" s="101">
        <f>('02. Flujo Primer Año'!$I$3)</f>
        <v>0</v>
      </c>
      <c r="J3" s="101"/>
      <c r="K3" s="59"/>
      <c r="L3" s="59"/>
      <c r="M3" s="59"/>
      <c r="N3" s="59"/>
      <c r="O3" s="24"/>
      <c r="P3" s="24"/>
      <c r="Q3" s="24"/>
      <c r="R3" s="24"/>
      <c r="S3" s="25"/>
      <c r="T3"/>
    </row>
    <row r="4" spans="1:20" ht="23.45" customHeight="1" x14ac:dyDescent="0.25">
      <c r="A4"/>
      <c r="B4" s="23"/>
      <c r="C4" s="96" t="s">
        <v>82</v>
      </c>
      <c r="D4" s="96"/>
      <c r="E4" s="96"/>
      <c r="F4" s="96"/>
      <c r="G4" s="96"/>
      <c r="H4" s="56" t="s">
        <v>22</v>
      </c>
      <c r="I4" s="102">
        <f>('02. Flujo Primer Año'!$I$4)</f>
        <v>0</v>
      </c>
      <c r="J4" s="102"/>
      <c r="K4" s="60"/>
      <c r="L4" s="60"/>
      <c r="M4" s="60"/>
      <c r="N4" s="60"/>
      <c r="O4" s="103"/>
      <c r="P4" s="103"/>
      <c r="Q4" s="24"/>
      <c r="R4" s="24"/>
      <c r="S4" s="25"/>
      <c r="T4"/>
    </row>
    <row r="5" spans="1:20" ht="7.15" customHeight="1" thickBot="1" x14ac:dyDescent="0.3">
      <c r="A5"/>
      <c r="B5" s="26"/>
      <c r="C5" s="27"/>
      <c r="D5" s="28"/>
      <c r="E5" s="28"/>
      <c r="F5" s="28"/>
      <c r="G5" s="29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30"/>
      <c r="T5"/>
    </row>
    <row r="6" spans="1:20" ht="3.6" customHeight="1" thickBot="1" x14ac:dyDescent="0.3">
      <c r="A6"/>
      <c r="B6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/>
      <c r="T6"/>
    </row>
    <row r="7" spans="1:20" ht="16.149999999999999" customHeight="1" thickBot="1" x14ac:dyDescent="0.3">
      <c r="A7"/>
      <c r="B7" s="32" t="s">
        <v>83</v>
      </c>
      <c r="C7" s="33" t="s">
        <v>84</v>
      </c>
      <c r="D7" s="33" t="s">
        <v>85</v>
      </c>
      <c r="E7" s="33" t="s">
        <v>86</v>
      </c>
      <c r="F7" s="33" t="s">
        <v>87</v>
      </c>
      <c r="G7" s="33" t="s">
        <v>88</v>
      </c>
      <c r="H7" s="33" t="s">
        <v>89</v>
      </c>
      <c r="I7" s="33" t="s">
        <v>90</v>
      </c>
      <c r="J7" s="33" t="s">
        <v>91</v>
      </c>
      <c r="K7" s="33" t="s">
        <v>92</v>
      </c>
      <c r="L7" s="33" t="s">
        <v>93</v>
      </c>
      <c r="M7" s="33" t="s">
        <v>94</v>
      </c>
      <c r="N7" s="33" t="s">
        <v>95</v>
      </c>
      <c r="O7" s="34"/>
      <c r="P7" s="35" t="s">
        <v>37</v>
      </c>
      <c r="Q7" s="37"/>
      <c r="R7" s="57" t="s">
        <v>96</v>
      </c>
      <c r="S7"/>
      <c r="T7"/>
    </row>
    <row r="8" spans="1:20" ht="6" customHeight="1" thickBot="1" x14ac:dyDescent="0.3">
      <c r="A8"/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/>
      <c r="P8" s="37"/>
      <c r="Q8" s="37"/>
      <c r="R8" s="37"/>
      <c r="S8"/>
      <c r="T8"/>
    </row>
    <row r="9" spans="1:20" ht="19.899999999999999" customHeight="1" thickTop="1" thickBot="1" x14ac:dyDescent="0.3">
      <c r="A9"/>
      <c r="B9" s="38" t="s">
        <v>38</v>
      </c>
      <c r="C9" s="39">
        <f>(C10)</f>
        <v>5695258</v>
      </c>
      <c r="D9" s="39">
        <f t="shared" ref="D9:N9" si="0">(D10)</f>
        <v>5695258</v>
      </c>
      <c r="E9" s="39">
        <f t="shared" si="0"/>
        <v>5695258</v>
      </c>
      <c r="F9" s="39">
        <f t="shared" si="0"/>
        <v>5695258</v>
      </c>
      <c r="G9" s="39">
        <f t="shared" si="0"/>
        <v>5695258</v>
      </c>
      <c r="H9" s="39">
        <f t="shared" si="0"/>
        <v>5695258</v>
      </c>
      <c r="I9" s="39">
        <f t="shared" si="0"/>
        <v>5695258</v>
      </c>
      <c r="J9" s="39">
        <f t="shared" si="0"/>
        <v>5695258</v>
      </c>
      <c r="K9" s="39">
        <f t="shared" si="0"/>
        <v>5695258</v>
      </c>
      <c r="L9" s="39">
        <f t="shared" si="0"/>
        <v>5695258</v>
      </c>
      <c r="M9" s="39">
        <f t="shared" si="0"/>
        <v>5695258</v>
      </c>
      <c r="N9" s="39">
        <f t="shared" si="0"/>
        <v>5695258</v>
      </c>
      <c r="O9" s="40"/>
      <c r="P9" s="39">
        <f>SUM(C9:N9)</f>
        <v>68343096</v>
      </c>
      <c r="Q9" s="45"/>
      <c r="R9" s="39">
        <f>('02. Flujo Primer Año'!P9+'03. Flujo Segundo Año'!P9+P9)</f>
        <v>205029288</v>
      </c>
      <c r="S9"/>
      <c r="T9"/>
    </row>
    <row r="10" spans="1:20" ht="15.75" thickTop="1" x14ac:dyDescent="0.25">
      <c r="A10"/>
      <c r="B10" s="41" t="s">
        <v>39</v>
      </c>
      <c r="C10" s="42">
        <f>('01. PLAZAS POSTULADAS'!$E$13)</f>
        <v>5695258</v>
      </c>
      <c r="D10" s="42">
        <f>('01. PLAZAS POSTULADAS'!$E$13)</f>
        <v>5695258</v>
      </c>
      <c r="E10" s="42">
        <f>('01. PLAZAS POSTULADAS'!$E$13)</f>
        <v>5695258</v>
      </c>
      <c r="F10" s="42">
        <f>('01. PLAZAS POSTULADAS'!$E$13)</f>
        <v>5695258</v>
      </c>
      <c r="G10" s="42">
        <f>('01. PLAZAS POSTULADAS'!$E$13)</f>
        <v>5695258</v>
      </c>
      <c r="H10" s="42">
        <f>('01. PLAZAS POSTULADAS'!$E$13)</f>
        <v>5695258</v>
      </c>
      <c r="I10" s="42">
        <f>('01. PLAZAS POSTULADAS'!$E$13)</f>
        <v>5695258</v>
      </c>
      <c r="J10" s="42">
        <f>('01. PLAZAS POSTULADAS'!$E$13)</f>
        <v>5695258</v>
      </c>
      <c r="K10" s="42">
        <f>('01. PLAZAS POSTULADAS'!$E$13)</f>
        <v>5695258</v>
      </c>
      <c r="L10" s="42">
        <f>('01. PLAZAS POSTULADAS'!$E$13)</f>
        <v>5695258</v>
      </c>
      <c r="M10" s="42">
        <f>('01. PLAZAS POSTULADAS'!$E$13)</f>
        <v>5695258</v>
      </c>
      <c r="N10" s="42">
        <f>('01. PLAZAS POSTULADAS'!$E$13)</f>
        <v>5695258</v>
      </c>
      <c r="O10" s="43"/>
      <c r="P10" s="42">
        <f>SUM(C10:N10)</f>
        <v>68343096</v>
      </c>
      <c r="Q10" s="44"/>
      <c r="R10" s="42">
        <f>('02. Flujo Primer Año'!P10+'03. Flujo Segundo Año'!P10+P10)</f>
        <v>205029288</v>
      </c>
      <c r="S10"/>
      <c r="T10"/>
    </row>
    <row r="11" spans="1:20" ht="6" customHeight="1" thickBot="1" x14ac:dyDescent="0.3">
      <c r="A11"/>
      <c r="B11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/>
      <c r="T11"/>
    </row>
    <row r="12" spans="1:20" ht="19.899999999999999" customHeight="1" thickTop="1" thickBot="1" x14ac:dyDescent="0.3">
      <c r="A12"/>
      <c r="B12" s="38" t="s">
        <v>40</v>
      </c>
      <c r="C12" s="39">
        <f>(C14+C22+C27+C34+C40)</f>
        <v>0</v>
      </c>
      <c r="D12" s="39">
        <f t="shared" ref="D12:P12" si="1">(D14+D22+D27+D34+D40)</f>
        <v>0</v>
      </c>
      <c r="E12" s="39">
        <f t="shared" si="1"/>
        <v>0</v>
      </c>
      <c r="F12" s="39">
        <f t="shared" si="1"/>
        <v>0</v>
      </c>
      <c r="G12" s="39">
        <f t="shared" si="1"/>
        <v>0</v>
      </c>
      <c r="H12" s="39">
        <f t="shared" si="1"/>
        <v>0</v>
      </c>
      <c r="I12" s="39">
        <f t="shared" si="1"/>
        <v>0</v>
      </c>
      <c r="J12" s="39">
        <f t="shared" si="1"/>
        <v>0</v>
      </c>
      <c r="K12" s="39">
        <f t="shared" si="1"/>
        <v>0</v>
      </c>
      <c r="L12" s="39">
        <f t="shared" si="1"/>
        <v>0</v>
      </c>
      <c r="M12" s="39">
        <f t="shared" si="1"/>
        <v>0</v>
      </c>
      <c r="N12" s="39">
        <f t="shared" si="1"/>
        <v>0</v>
      </c>
      <c r="O12" s="39">
        <f t="shared" si="1"/>
        <v>0</v>
      </c>
      <c r="P12" s="39">
        <f t="shared" si="1"/>
        <v>0</v>
      </c>
      <c r="Q12" s="45"/>
      <c r="R12" s="39">
        <f>('02. Flujo Primer Año'!P12+'03. Flujo Segundo Año'!P12+P12)</f>
        <v>136686192</v>
      </c>
      <c r="S12"/>
      <c r="T12"/>
    </row>
    <row r="13" spans="1:20" ht="6" customHeight="1" thickTop="1" thickBot="1" x14ac:dyDescent="0.3">
      <c r="A13"/>
      <c r="B13" s="46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/>
      <c r="T13"/>
    </row>
    <row r="14" spans="1:20" ht="16.5" thickTop="1" thickBot="1" x14ac:dyDescent="0.3">
      <c r="A14"/>
      <c r="B14" s="47" t="s">
        <v>41</v>
      </c>
      <c r="C14" s="39">
        <f t="shared" ref="C14:J14" si="2">SUM(C15:C20)</f>
        <v>0</v>
      </c>
      <c r="D14" s="39">
        <f t="shared" si="2"/>
        <v>0</v>
      </c>
      <c r="E14" s="39">
        <f t="shared" si="2"/>
        <v>0</v>
      </c>
      <c r="F14" s="39">
        <f t="shared" si="2"/>
        <v>0</v>
      </c>
      <c r="G14" s="39">
        <f t="shared" si="2"/>
        <v>0</v>
      </c>
      <c r="H14" s="39">
        <f t="shared" si="2"/>
        <v>0</v>
      </c>
      <c r="I14" s="39">
        <f t="shared" si="2"/>
        <v>0</v>
      </c>
      <c r="J14" s="39">
        <f t="shared" si="2"/>
        <v>0</v>
      </c>
      <c r="K14" s="39">
        <f t="shared" ref="K14:N14" si="3">SUM(K15:K20)</f>
        <v>0</v>
      </c>
      <c r="L14" s="39">
        <f t="shared" si="3"/>
        <v>0</v>
      </c>
      <c r="M14" s="39">
        <f t="shared" si="3"/>
        <v>0</v>
      </c>
      <c r="N14" s="39">
        <f t="shared" si="3"/>
        <v>0</v>
      </c>
      <c r="O14" s="40"/>
      <c r="P14" s="39">
        <f>SUM(C14:N14)</f>
        <v>0</v>
      </c>
      <c r="Q14" s="45"/>
      <c r="R14" s="39">
        <f>('02. Flujo Primer Año'!P14+'03. Flujo Segundo Año'!P14+P14)</f>
        <v>136686192</v>
      </c>
      <c r="S14"/>
      <c r="T14"/>
    </row>
    <row r="15" spans="1:20" ht="15.75" thickTop="1" x14ac:dyDescent="0.25">
      <c r="A15"/>
      <c r="B15" s="41" t="s">
        <v>42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3"/>
      <c r="P15" s="42">
        <f>SUM(C15:N15)</f>
        <v>0</v>
      </c>
      <c r="Q15" s="44"/>
      <c r="R15" s="42">
        <f>('02. Flujo Primer Año'!P15+'03. Flujo Segundo Año'!P15+P15)</f>
        <v>25200000</v>
      </c>
      <c r="S15"/>
      <c r="T15"/>
    </row>
    <row r="16" spans="1:20" x14ac:dyDescent="0.25">
      <c r="A16"/>
      <c r="B16" s="41" t="s">
        <v>43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2"/>
      <c r="P16" s="42">
        <f>SUM(C16:N16)</f>
        <v>0</v>
      </c>
      <c r="Q16" s="44"/>
      <c r="R16" s="42">
        <f>('02. Flujo Primer Año'!P16+'03. Flujo Segundo Año'!P16+P16)</f>
        <v>52800000</v>
      </c>
      <c r="S16"/>
      <c r="T16"/>
    </row>
    <row r="17" spans="1:20" x14ac:dyDescent="0.25">
      <c r="A17"/>
      <c r="B17" s="41" t="s">
        <v>44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2"/>
      <c r="P17" s="42">
        <f t="shared" ref="P17:P20" si="4">SUM(C17:N17)</f>
        <v>0</v>
      </c>
      <c r="Q17" s="44"/>
      <c r="R17" s="42">
        <f>('02. Flujo Primer Año'!P17+'03. Flujo Segundo Año'!P17+P17)</f>
        <v>58686192</v>
      </c>
      <c r="S17"/>
      <c r="T17"/>
    </row>
    <row r="18" spans="1:20" x14ac:dyDescent="0.25">
      <c r="A18"/>
      <c r="B18" s="41" t="s">
        <v>45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2"/>
      <c r="P18" s="42">
        <f t="shared" si="4"/>
        <v>0</v>
      </c>
      <c r="Q18" s="44"/>
      <c r="R18" s="42">
        <f>('02. Flujo Primer Año'!P18+'03. Flujo Segundo Año'!P18+P18)</f>
        <v>0</v>
      </c>
      <c r="S18"/>
      <c r="T18"/>
    </row>
    <row r="19" spans="1:20" x14ac:dyDescent="0.25">
      <c r="A19"/>
      <c r="B19" s="41" t="s">
        <v>46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2"/>
      <c r="P19" s="42">
        <f t="shared" si="4"/>
        <v>0</v>
      </c>
      <c r="Q19" s="44"/>
      <c r="R19" s="42">
        <f>('02. Flujo Primer Año'!P19+'03. Flujo Segundo Año'!P19+P19)</f>
        <v>0</v>
      </c>
      <c r="S19"/>
      <c r="T19"/>
    </row>
    <row r="20" spans="1:20" x14ac:dyDescent="0.25">
      <c r="A20"/>
      <c r="B20" s="41" t="s">
        <v>47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2"/>
      <c r="P20" s="42">
        <f t="shared" si="4"/>
        <v>0</v>
      </c>
      <c r="Q20" s="44"/>
      <c r="R20" s="42">
        <f>('02. Flujo Primer Año'!P20+'03. Flujo Segundo Año'!P20+P20)</f>
        <v>0</v>
      </c>
      <c r="S20"/>
      <c r="T20"/>
    </row>
    <row r="21" spans="1:20" ht="6" customHeight="1" thickBot="1" x14ac:dyDescent="0.3">
      <c r="A21"/>
      <c r="B21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/>
      <c r="T21"/>
    </row>
    <row r="22" spans="1:20" ht="16.5" thickTop="1" thickBot="1" x14ac:dyDescent="0.3">
      <c r="A22"/>
      <c r="B22" s="47" t="s">
        <v>48</v>
      </c>
      <c r="C22" s="39">
        <f t="shared" ref="C22:J22" si="5">SUM(C23:C25)</f>
        <v>0</v>
      </c>
      <c r="D22" s="39">
        <f t="shared" si="5"/>
        <v>0</v>
      </c>
      <c r="E22" s="39">
        <f t="shared" si="5"/>
        <v>0</v>
      </c>
      <c r="F22" s="39">
        <f t="shared" si="5"/>
        <v>0</v>
      </c>
      <c r="G22" s="39">
        <f t="shared" si="5"/>
        <v>0</v>
      </c>
      <c r="H22" s="39">
        <f t="shared" si="5"/>
        <v>0</v>
      </c>
      <c r="I22" s="39">
        <f t="shared" si="5"/>
        <v>0</v>
      </c>
      <c r="J22" s="39">
        <f t="shared" si="5"/>
        <v>0</v>
      </c>
      <c r="K22" s="39">
        <f t="shared" ref="K22:N22" si="6">SUM(K23:K25)</f>
        <v>0</v>
      </c>
      <c r="L22" s="39">
        <f t="shared" si="6"/>
        <v>0</v>
      </c>
      <c r="M22" s="39">
        <f t="shared" si="6"/>
        <v>0</v>
      </c>
      <c r="N22" s="39">
        <f t="shared" si="6"/>
        <v>0</v>
      </c>
      <c r="O22" s="45"/>
      <c r="P22" s="39">
        <f>SUM(C22:N22)</f>
        <v>0</v>
      </c>
      <c r="Q22" s="45"/>
      <c r="R22" s="39">
        <f>('02. Flujo Primer Año'!P22+'03. Flujo Segundo Año'!P22+P22)</f>
        <v>0</v>
      </c>
      <c r="S22"/>
      <c r="T22"/>
    </row>
    <row r="23" spans="1:20" ht="15.75" thickTop="1" x14ac:dyDescent="0.25">
      <c r="A23"/>
      <c r="B23" s="48" t="s">
        <v>49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4"/>
      <c r="P23" s="42">
        <f t="shared" ref="P23:P25" si="7">SUM(C23:N23)</f>
        <v>0</v>
      </c>
      <c r="Q23" s="44"/>
      <c r="R23" s="42">
        <f>('02. Flujo Primer Año'!P23+'03. Flujo Segundo Año'!P23+P23)</f>
        <v>0</v>
      </c>
      <c r="S23"/>
      <c r="T23"/>
    </row>
    <row r="24" spans="1:20" x14ac:dyDescent="0.25">
      <c r="A24"/>
      <c r="B24" s="49" t="s">
        <v>50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2"/>
      <c r="P24" s="42">
        <f t="shared" si="7"/>
        <v>0</v>
      </c>
      <c r="Q24" s="44"/>
      <c r="R24" s="42">
        <f>('02. Flujo Primer Año'!P24+'03. Flujo Segundo Año'!P24+P24)</f>
        <v>0</v>
      </c>
      <c r="S24"/>
      <c r="T24"/>
    </row>
    <row r="25" spans="1:20" x14ac:dyDescent="0.25">
      <c r="A25"/>
      <c r="B25" s="49" t="s">
        <v>51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2"/>
      <c r="P25" s="42">
        <f t="shared" si="7"/>
        <v>0</v>
      </c>
      <c r="Q25" s="44"/>
      <c r="R25" s="42">
        <f>('02. Flujo Primer Año'!P25+'03. Flujo Segundo Año'!P25+P25)</f>
        <v>0</v>
      </c>
      <c r="S25"/>
      <c r="T25"/>
    </row>
    <row r="26" spans="1:20" ht="6" customHeight="1" thickBot="1" x14ac:dyDescent="0.3">
      <c r="A26"/>
      <c r="B26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/>
      <c r="T26"/>
    </row>
    <row r="27" spans="1:20" ht="16.5" thickTop="1" thickBot="1" x14ac:dyDescent="0.3">
      <c r="A27"/>
      <c r="B27" s="47" t="s">
        <v>52</v>
      </c>
      <c r="C27" s="39">
        <f t="shared" ref="C27:J27" si="8">SUM(C28:C32)</f>
        <v>0</v>
      </c>
      <c r="D27" s="39">
        <f t="shared" si="8"/>
        <v>0</v>
      </c>
      <c r="E27" s="39">
        <f t="shared" si="8"/>
        <v>0</v>
      </c>
      <c r="F27" s="39">
        <f t="shared" si="8"/>
        <v>0</v>
      </c>
      <c r="G27" s="39">
        <f t="shared" si="8"/>
        <v>0</v>
      </c>
      <c r="H27" s="39">
        <f t="shared" si="8"/>
        <v>0</v>
      </c>
      <c r="I27" s="39">
        <f t="shared" si="8"/>
        <v>0</v>
      </c>
      <c r="J27" s="39">
        <f t="shared" si="8"/>
        <v>0</v>
      </c>
      <c r="K27" s="39">
        <f t="shared" ref="K27:N27" si="9">SUM(K28:K32)</f>
        <v>0</v>
      </c>
      <c r="L27" s="39">
        <f t="shared" si="9"/>
        <v>0</v>
      </c>
      <c r="M27" s="39">
        <f t="shared" si="9"/>
        <v>0</v>
      </c>
      <c r="N27" s="39">
        <f t="shared" si="9"/>
        <v>0</v>
      </c>
      <c r="O27" s="45"/>
      <c r="P27" s="39">
        <f>SUM(C27:N27)</f>
        <v>0</v>
      </c>
      <c r="Q27" s="45"/>
      <c r="R27" s="39">
        <f>('02. Flujo Primer Año'!P27+'03. Flujo Segundo Año'!P27+P27)</f>
        <v>0</v>
      </c>
      <c r="S27"/>
      <c r="T27"/>
    </row>
    <row r="28" spans="1:20" ht="15.75" thickTop="1" x14ac:dyDescent="0.25">
      <c r="A28"/>
      <c r="B28" s="48" t="s">
        <v>53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4"/>
      <c r="P28" s="42">
        <f t="shared" ref="P28:P32" si="10">SUM(C28:N28)</f>
        <v>0</v>
      </c>
      <c r="Q28" s="44"/>
      <c r="R28" s="42">
        <f>('02. Flujo Primer Año'!P28+'03. Flujo Segundo Año'!P28+P28)</f>
        <v>0</v>
      </c>
      <c r="S28"/>
      <c r="T28"/>
    </row>
    <row r="29" spans="1:20" x14ac:dyDescent="0.25">
      <c r="A29"/>
      <c r="B29" s="49" t="s">
        <v>54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2"/>
      <c r="P29" s="42">
        <f t="shared" si="10"/>
        <v>0</v>
      </c>
      <c r="Q29" s="44"/>
      <c r="R29" s="42">
        <f>('02. Flujo Primer Año'!P29+'03. Flujo Segundo Año'!P29+P29)</f>
        <v>0</v>
      </c>
      <c r="S29"/>
      <c r="T29"/>
    </row>
    <row r="30" spans="1:20" x14ac:dyDescent="0.25">
      <c r="A30"/>
      <c r="B30" s="49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2"/>
      <c r="P30" s="42">
        <f t="shared" si="10"/>
        <v>0</v>
      </c>
      <c r="Q30" s="44"/>
      <c r="R30" s="42">
        <f>('02. Flujo Primer Año'!P30+'03. Flujo Segundo Año'!P30+P30)</f>
        <v>0</v>
      </c>
      <c r="S30"/>
      <c r="T30"/>
    </row>
    <row r="31" spans="1:20" x14ac:dyDescent="0.25">
      <c r="A31"/>
      <c r="B31" s="49" t="s">
        <v>56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2"/>
      <c r="P31" s="42">
        <f t="shared" si="10"/>
        <v>0</v>
      </c>
      <c r="Q31" s="44"/>
      <c r="R31" s="42">
        <f>('02. Flujo Primer Año'!P31+'03. Flujo Segundo Año'!P31+P31)</f>
        <v>0</v>
      </c>
      <c r="S31"/>
      <c r="T31"/>
    </row>
    <row r="32" spans="1:20" x14ac:dyDescent="0.25">
      <c r="A32"/>
      <c r="B32" s="49" t="s">
        <v>57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2"/>
      <c r="P32" s="42">
        <f t="shared" si="10"/>
        <v>0</v>
      </c>
      <c r="Q32" s="44"/>
      <c r="R32" s="42">
        <f>('02. Flujo Primer Año'!P32+'03. Flujo Segundo Año'!P32+P32)</f>
        <v>0</v>
      </c>
      <c r="S32"/>
      <c r="T32"/>
    </row>
    <row r="33" spans="1:20" ht="6" customHeight="1" thickBot="1" x14ac:dyDescent="0.3">
      <c r="A33"/>
      <c r="B33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/>
      <c r="T33"/>
    </row>
    <row r="34" spans="1:20" ht="16.5" thickTop="1" thickBot="1" x14ac:dyDescent="0.3">
      <c r="A34"/>
      <c r="B34" s="47" t="s">
        <v>58</v>
      </c>
      <c r="C34" s="39">
        <f>SUM(C35:C38)</f>
        <v>0</v>
      </c>
      <c r="D34" s="39">
        <f t="shared" ref="D34:N34" si="11">SUM(D35:D38)</f>
        <v>0</v>
      </c>
      <c r="E34" s="39">
        <f t="shared" si="11"/>
        <v>0</v>
      </c>
      <c r="F34" s="39">
        <f t="shared" si="11"/>
        <v>0</v>
      </c>
      <c r="G34" s="39">
        <f t="shared" si="11"/>
        <v>0</v>
      </c>
      <c r="H34" s="39">
        <f t="shared" si="11"/>
        <v>0</v>
      </c>
      <c r="I34" s="39">
        <f t="shared" si="11"/>
        <v>0</v>
      </c>
      <c r="J34" s="39">
        <f t="shared" si="11"/>
        <v>0</v>
      </c>
      <c r="K34" s="39">
        <f t="shared" si="11"/>
        <v>0</v>
      </c>
      <c r="L34" s="39">
        <f t="shared" si="11"/>
        <v>0</v>
      </c>
      <c r="M34" s="39">
        <f t="shared" si="11"/>
        <v>0</v>
      </c>
      <c r="N34" s="39">
        <f t="shared" si="11"/>
        <v>0</v>
      </c>
      <c r="O34" s="45"/>
      <c r="P34" s="39">
        <f>SUM(C34:N34)</f>
        <v>0</v>
      </c>
      <c r="Q34" s="45"/>
      <c r="R34" s="39">
        <f>('02. Flujo Primer Año'!P34+'03. Flujo Segundo Año'!P34+P34)</f>
        <v>0</v>
      </c>
      <c r="S34"/>
      <c r="T34"/>
    </row>
    <row r="35" spans="1:20" ht="15.75" thickTop="1" x14ac:dyDescent="0.25">
      <c r="A35"/>
      <c r="B35" s="50" t="s">
        <v>59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3"/>
      <c r="P35" s="42">
        <f t="shared" ref="P35:P38" si="12">SUM(C35:N35)</f>
        <v>0</v>
      </c>
      <c r="Q35" s="44"/>
      <c r="R35" s="42">
        <f>('02. Flujo Primer Año'!P35+'03. Flujo Segundo Año'!P35+P35)</f>
        <v>0</v>
      </c>
      <c r="S35"/>
      <c r="T35"/>
    </row>
    <row r="36" spans="1:20" x14ac:dyDescent="0.25">
      <c r="A36"/>
      <c r="B36" s="49" t="s">
        <v>60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3"/>
      <c r="P36" s="42">
        <f t="shared" si="12"/>
        <v>0</v>
      </c>
      <c r="Q36" s="44"/>
      <c r="R36" s="42">
        <f>('02. Flujo Primer Año'!P36+'03. Flujo Segundo Año'!P36+P36)</f>
        <v>0</v>
      </c>
      <c r="S36"/>
      <c r="T36"/>
    </row>
    <row r="37" spans="1:20" x14ac:dyDescent="0.25">
      <c r="A37"/>
      <c r="B37" s="54" t="s">
        <v>61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3"/>
      <c r="P37" s="42">
        <f t="shared" si="12"/>
        <v>0</v>
      </c>
      <c r="Q37" s="44"/>
      <c r="R37" s="42">
        <f>('02. Flujo Primer Año'!P37+'03. Flujo Segundo Año'!P37+P37)</f>
        <v>0</v>
      </c>
      <c r="S37"/>
      <c r="T37"/>
    </row>
    <row r="38" spans="1:20" x14ac:dyDescent="0.25">
      <c r="A38"/>
      <c r="B38" s="50" t="s">
        <v>62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3"/>
      <c r="P38" s="42">
        <f t="shared" si="12"/>
        <v>0</v>
      </c>
      <c r="Q38" s="44"/>
      <c r="R38" s="42">
        <f>('02. Flujo Primer Año'!P38+'03. Flujo Segundo Año'!P38+P38)</f>
        <v>0</v>
      </c>
      <c r="S38"/>
      <c r="T38"/>
    </row>
    <row r="39" spans="1:20" ht="6" customHeight="1" thickBot="1" x14ac:dyDescent="0.3">
      <c r="A39"/>
      <c r="B39" s="51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/>
      <c r="T39"/>
    </row>
    <row r="40" spans="1:20" ht="16.5" thickTop="1" thickBot="1" x14ac:dyDescent="0.3">
      <c r="A40"/>
      <c r="B40" s="47" t="s">
        <v>63</v>
      </c>
      <c r="C40" s="39">
        <f t="shared" ref="C40:J40" si="13">SUM(C41:C44)</f>
        <v>0</v>
      </c>
      <c r="D40" s="39">
        <f t="shared" si="13"/>
        <v>0</v>
      </c>
      <c r="E40" s="39">
        <f t="shared" si="13"/>
        <v>0</v>
      </c>
      <c r="F40" s="39">
        <f t="shared" si="13"/>
        <v>0</v>
      </c>
      <c r="G40" s="39">
        <f t="shared" si="13"/>
        <v>0</v>
      </c>
      <c r="H40" s="39">
        <f t="shared" si="13"/>
        <v>0</v>
      </c>
      <c r="I40" s="39">
        <f t="shared" si="13"/>
        <v>0</v>
      </c>
      <c r="J40" s="39">
        <f t="shared" si="13"/>
        <v>0</v>
      </c>
      <c r="K40" s="39">
        <f t="shared" ref="K40:N40" si="14">SUM(K41:K44)</f>
        <v>0</v>
      </c>
      <c r="L40" s="39">
        <f t="shared" si="14"/>
        <v>0</v>
      </c>
      <c r="M40" s="39">
        <f t="shared" si="14"/>
        <v>0</v>
      </c>
      <c r="N40" s="39">
        <f t="shared" si="14"/>
        <v>0</v>
      </c>
      <c r="O40" s="45"/>
      <c r="P40" s="39">
        <f>SUM(C40:N40)</f>
        <v>0</v>
      </c>
      <c r="Q40" s="45"/>
      <c r="R40" s="39">
        <f>('02. Flujo Primer Año'!P40+'03. Flujo Segundo Año'!P40+P40)</f>
        <v>0</v>
      </c>
      <c r="S40"/>
      <c r="T40"/>
    </row>
    <row r="41" spans="1:20" ht="15.75" thickTop="1" x14ac:dyDescent="0.25">
      <c r="A41"/>
      <c r="B41" s="52" t="s">
        <v>64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53"/>
      <c r="P41" s="42">
        <f t="shared" ref="P41:P44" si="15">SUM(C41:N41)</f>
        <v>0</v>
      </c>
      <c r="Q41" s="44"/>
      <c r="R41" s="42">
        <f>('02. Flujo Primer Año'!P41+'03. Flujo Segundo Año'!P41+P41)</f>
        <v>0</v>
      </c>
      <c r="S41"/>
      <c r="T41"/>
    </row>
    <row r="42" spans="1:20" ht="30" x14ac:dyDescent="0.25">
      <c r="A42"/>
      <c r="B42" s="54" t="s">
        <v>65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53"/>
      <c r="P42" s="42">
        <f t="shared" si="15"/>
        <v>0</v>
      </c>
      <c r="Q42" s="44"/>
      <c r="R42" s="42">
        <f>('02. Flujo Primer Año'!P42+'03. Flujo Segundo Año'!P42+P42)</f>
        <v>0</v>
      </c>
      <c r="S42"/>
      <c r="T42"/>
    </row>
    <row r="43" spans="1:20" x14ac:dyDescent="0.25">
      <c r="A43"/>
      <c r="B43" s="49" t="s">
        <v>66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53"/>
      <c r="P43" s="42">
        <f t="shared" si="15"/>
        <v>0</v>
      </c>
      <c r="Q43" s="44"/>
      <c r="R43" s="42">
        <f>('02. Flujo Primer Año'!P43+'03. Flujo Segundo Año'!P43+P43)</f>
        <v>0</v>
      </c>
      <c r="S43"/>
      <c r="T43"/>
    </row>
    <row r="44" spans="1:20" x14ac:dyDescent="0.25">
      <c r="A44"/>
      <c r="B44" s="49" t="s">
        <v>67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55"/>
      <c r="P44" s="42">
        <f t="shared" si="15"/>
        <v>0</v>
      </c>
      <c r="Q44" s="44"/>
      <c r="R44" s="42">
        <f>('02. Flujo Primer Año'!P44+'03. Flujo Segundo Año'!P44+P44)</f>
        <v>0</v>
      </c>
      <c r="S44"/>
      <c r="T44"/>
    </row>
    <row r="45" spans="1:20" ht="6" customHeight="1" thickBot="1" x14ac:dyDescent="0.3">
      <c r="A45"/>
      <c r="B45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/>
      <c r="T45"/>
    </row>
    <row r="46" spans="1:20" ht="19.899999999999999" customHeight="1" thickTop="1" thickBot="1" x14ac:dyDescent="0.3">
      <c r="A46"/>
      <c r="B46" s="38" t="s">
        <v>68</v>
      </c>
      <c r="C46" s="39">
        <f t="shared" ref="C46:J46" si="16">(C9-C12)</f>
        <v>5695258</v>
      </c>
      <c r="D46" s="39">
        <f t="shared" si="16"/>
        <v>5695258</v>
      </c>
      <c r="E46" s="39">
        <f t="shared" si="16"/>
        <v>5695258</v>
      </c>
      <c r="F46" s="39">
        <f t="shared" si="16"/>
        <v>5695258</v>
      </c>
      <c r="G46" s="39">
        <f t="shared" si="16"/>
        <v>5695258</v>
      </c>
      <c r="H46" s="39">
        <f t="shared" si="16"/>
        <v>5695258</v>
      </c>
      <c r="I46" s="39">
        <f t="shared" si="16"/>
        <v>5695258</v>
      </c>
      <c r="J46" s="39">
        <f t="shared" si="16"/>
        <v>5695258</v>
      </c>
      <c r="K46" s="39">
        <f t="shared" ref="K46:N46" si="17">(K9-K12)</f>
        <v>5695258</v>
      </c>
      <c r="L46" s="39">
        <f t="shared" si="17"/>
        <v>5695258</v>
      </c>
      <c r="M46" s="39">
        <f t="shared" si="17"/>
        <v>5695258</v>
      </c>
      <c r="N46" s="39">
        <f t="shared" si="17"/>
        <v>5695258</v>
      </c>
      <c r="O46" s="45"/>
      <c r="P46" s="39">
        <f>(P9-P12)</f>
        <v>68343096</v>
      </c>
      <c r="Q46" s="45"/>
      <c r="R46" s="39">
        <f>(R9-R12)</f>
        <v>68343096</v>
      </c>
      <c r="S46"/>
      <c r="T46"/>
    </row>
    <row r="47" spans="1:20" ht="6" customHeight="1" thickTop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</row>
    <row r="48" spans="1:20" x14ac:dyDescent="0.25">
      <c r="P48" s="3"/>
      <c r="Q48" s="3"/>
      <c r="R48" s="3"/>
    </row>
  </sheetData>
  <sheetProtection algorithmName="SHA-512" hashValue="GVkdfc+iEjCc2To+uUngrR1Dgo8VBvVFyVIjsp0yP/2106xOUHuYiketbINPsjqx7GwszhPhQRmuy6p6maRrnQ==" saltValue="YvG7mQkPf3Cu5L+hHDIQog==" spinCount="100000" sheet="1" objects="1" scenarios="1"/>
  <mergeCells count="5">
    <mergeCell ref="C3:G3"/>
    <mergeCell ref="C4:G4"/>
    <mergeCell ref="I3:J3"/>
    <mergeCell ref="I4:J4"/>
    <mergeCell ref="O4:P4"/>
  </mergeCells>
  <conditionalFormatting sqref="R46 R9 R12">
    <cfRule type="expression" dxfId="1" priority="1">
      <formula>$R$46&lt;&gt;0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300" scale="64" fitToHeight="0" orientation="landscape" r:id="rId1"/>
  <ignoredErrors>
    <ignoredError sqref="C10:J10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F24"/>
  <sheetViews>
    <sheetView workbookViewId="0">
      <selection activeCell="G23" sqref="G23"/>
    </sheetView>
  </sheetViews>
  <sheetFormatPr baseColWidth="10" defaultColWidth="11.42578125" defaultRowHeight="15" x14ac:dyDescent="0.25"/>
  <cols>
    <col min="1" max="2" width="11.42578125" style="64"/>
    <col min="3" max="3" width="32.5703125" style="64" bestFit="1" customWidth="1"/>
    <col min="4" max="4" width="19.42578125" style="64" customWidth="1"/>
    <col min="5" max="5" width="12.28515625" style="64" customWidth="1"/>
    <col min="6" max="16384" width="11.42578125" style="64"/>
  </cols>
  <sheetData>
    <row r="2" spans="2:6" x14ac:dyDescent="0.25">
      <c r="B2" s="104" t="s">
        <v>97</v>
      </c>
      <c r="C2" s="104"/>
      <c r="D2" s="104"/>
      <c r="E2" s="104"/>
      <c r="F2" s="104"/>
    </row>
    <row r="3" spans="2:6" ht="15.75" thickBot="1" x14ac:dyDescent="0.3"/>
    <row r="4" spans="2:6" ht="29.25" customHeight="1" x14ac:dyDescent="0.25">
      <c r="B4" s="66"/>
      <c r="C4" s="67"/>
      <c r="D4" s="67"/>
      <c r="E4" s="67"/>
      <c r="F4" s="68"/>
    </row>
    <row r="5" spans="2:6" ht="29.25" customHeight="1" x14ac:dyDescent="0.25">
      <c r="B5" s="69"/>
      <c r="C5" s="86" t="s">
        <v>98</v>
      </c>
      <c r="D5" s="86"/>
      <c r="E5" s="86"/>
      <c r="F5" s="1"/>
    </row>
    <row r="6" spans="2:6" ht="29.25" customHeight="1" x14ac:dyDescent="0.25">
      <c r="B6" s="69"/>
      <c r="C6" s="65"/>
      <c r="D6" s="65"/>
      <c r="E6" s="65"/>
      <c r="F6" s="71"/>
    </row>
    <row r="7" spans="2:6" ht="29.25" customHeight="1" x14ac:dyDescent="0.25">
      <c r="B7" s="69"/>
      <c r="C7" s="11" t="s">
        <v>99</v>
      </c>
      <c r="D7" s="5">
        <f>SUM('01. PLAZAS POSTULADAS'!$C$7:$C$12)</f>
        <v>35</v>
      </c>
      <c r="E7" s="65"/>
      <c r="F7" s="71"/>
    </row>
    <row r="8" spans="2:6" ht="29.25" customHeight="1" x14ac:dyDescent="0.25">
      <c r="B8" s="69"/>
      <c r="C8" s="11" t="s">
        <v>100</v>
      </c>
      <c r="D8" s="12">
        <f>('01. PLAZAS POSTULADAS'!$D$19)</f>
        <v>136686192</v>
      </c>
      <c r="E8" s="65"/>
      <c r="F8" s="71"/>
    </row>
    <row r="9" spans="2:6" ht="29.25" customHeight="1" x14ac:dyDescent="0.25">
      <c r="B9" s="69"/>
      <c r="C9" s="65"/>
      <c r="D9" s="65"/>
      <c r="E9" s="65"/>
      <c r="F9" s="71"/>
    </row>
    <row r="10" spans="2:6" ht="29.25" customHeight="1" x14ac:dyDescent="0.25">
      <c r="B10" s="69"/>
      <c r="C10" s="58" t="s">
        <v>101</v>
      </c>
      <c r="D10" s="58" t="s">
        <v>102</v>
      </c>
      <c r="E10" s="58" t="s">
        <v>103</v>
      </c>
      <c r="F10" s="71"/>
    </row>
    <row r="11" spans="2:6" ht="29.25" customHeight="1" x14ac:dyDescent="0.25">
      <c r="B11" s="69"/>
      <c r="C11" s="13" t="s">
        <v>104</v>
      </c>
      <c r="D11" s="14">
        <f>('04. Flujo Tercer Año'!$R$14)</f>
        <v>136686192</v>
      </c>
      <c r="E11" s="15">
        <f>IFERROR(D11/$D$16," ")</f>
        <v>1</v>
      </c>
      <c r="F11" s="71"/>
    </row>
    <row r="12" spans="2:6" ht="29.25" customHeight="1" x14ac:dyDescent="0.25">
      <c r="B12" s="69"/>
      <c r="C12" s="13" t="s">
        <v>49</v>
      </c>
      <c r="D12" s="14">
        <f>('04. Flujo Tercer Año'!$R$22)</f>
        <v>0</v>
      </c>
      <c r="E12" s="15">
        <f>IFERROR(D12/$D$16," ")</f>
        <v>0</v>
      </c>
      <c r="F12" s="71"/>
    </row>
    <row r="13" spans="2:6" ht="29.25" customHeight="1" x14ac:dyDescent="0.25">
      <c r="B13" s="69"/>
      <c r="C13" s="13" t="s">
        <v>105</v>
      </c>
      <c r="D13" s="14">
        <f>('04. Flujo Tercer Año'!$R$27)</f>
        <v>0</v>
      </c>
      <c r="E13" s="15">
        <f>IFERROR(D13/$D$16," ")</f>
        <v>0</v>
      </c>
      <c r="F13" s="71"/>
    </row>
    <row r="14" spans="2:6" ht="29.25" customHeight="1" x14ac:dyDescent="0.25">
      <c r="B14" s="69"/>
      <c r="C14" s="13" t="s">
        <v>106</v>
      </c>
      <c r="D14" s="14">
        <f>('04. Flujo Tercer Año'!$R$34)</f>
        <v>0</v>
      </c>
      <c r="E14" s="15">
        <f>IFERROR(D14/$D$16," ")</f>
        <v>0</v>
      </c>
      <c r="F14" s="71"/>
    </row>
    <row r="15" spans="2:6" ht="29.25" customHeight="1" x14ac:dyDescent="0.25">
      <c r="B15" s="69"/>
      <c r="C15" s="13" t="s">
        <v>107</v>
      </c>
      <c r="D15" s="14">
        <f>('04. Flujo Tercer Año'!$R$40)</f>
        <v>0</v>
      </c>
      <c r="E15" s="15">
        <f>IFERROR(D15/$D$16," ")</f>
        <v>0</v>
      </c>
      <c r="F15" s="71"/>
    </row>
    <row r="16" spans="2:6" ht="29.25" customHeight="1" x14ac:dyDescent="0.25">
      <c r="B16" s="69"/>
      <c r="C16" s="16" t="s">
        <v>108</v>
      </c>
      <c r="D16" s="17">
        <f>SUM(D11:D15)</f>
        <v>136686192</v>
      </c>
      <c r="E16" s="74"/>
      <c r="F16" s="71"/>
    </row>
    <row r="17" spans="2:6" ht="29.25" customHeight="1" thickBot="1" x14ac:dyDescent="0.3">
      <c r="B17" s="70"/>
      <c r="C17" s="73"/>
      <c r="D17" s="73"/>
      <c r="E17" s="73"/>
      <c r="F17" s="72"/>
    </row>
    <row r="18" spans="2:6" x14ac:dyDescent="0.25">
      <c r="C18" s="65"/>
      <c r="D18" s="65"/>
      <c r="E18" s="65"/>
    </row>
    <row r="19" spans="2:6" x14ac:dyDescent="0.25">
      <c r="C19" s="65"/>
      <c r="D19" s="65"/>
      <c r="E19" s="65"/>
    </row>
    <row r="20" spans="2:6" x14ac:dyDescent="0.25">
      <c r="C20" s="65"/>
      <c r="D20" s="65"/>
      <c r="E20" s="65"/>
    </row>
    <row r="21" spans="2:6" x14ac:dyDescent="0.25">
      <c r="C21" s="65"/>
      <c r="D21" s="65"/>
      <c r="E21" s="65"/>
    </row>
    <row r="22" spans="2:6" x14ac:dyDescent="0.25">
      <c r="C22" s="65"/>
      <c r="D22" s="65"/>
      <c r="E22" s="65"/>
    </row>
    <row r="23" spans="2:6" x14ac:dyDescent="0.25">
      <c r="C23" s="65"/>
      <c r="D23" s="65"/>
      <c r="E23" s="65"/>
    </row>
    <row r="24" spans="2:6" x14ac:dyDescent="0.25">
      <c r="C24" s="65"/>
      <c r="D24" s="65"/>
      <c r="E24" s="65"/>
    </row>
  </sheetData>
  <sheetProtection algorithmName="SHA-512" hashValue="IYUBCdvXbbXcPaEBm/85s9xnsIWsNHJhrxNi3Qp/fSln7FcYxviK5pwCOl7fGNFHV0WEmvau6BxdVyhtfzkYeQ==" saltValue="vN6PPDauzWFW76EUMlLCfg==" spinCount="100000" sheet="1" objects="1" scenarios="1"/>
  <mergeCells count="2">
    <mergeCell ref="B2:F2"/>
    <mergeCell ref="C5:E5"/>
  </mergeCells>
  <conditionalFormatting sqref="D16 D8">
    <cfRule type="expression" dxfId="0" priority="1">
      <formula>($D$8-$D$16)&lt;&gt;0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7"/>
  <sheetViews>
    <sheetView workbookViewId="0">
      <selection activeCell="E4" sqref="E4"/>
    </sheetView>
  </sheetViews>
  <sheetFormatPr baseColWidth="10" defaultColWidth="11.42578125" defaultRowHeight="15" x14ac:dyDescent="0.25"/>
  <cols>
    <col min="2" max="2" width="20.140625" bestFit="1" customWidth="1"/>
    <col min="4" max="4" width="20.7109375" bestFit="1" customWidth="1"/>
  </cols>
  <sheetData>
    <row r="2" spans="2:5" x14ac:dyDescent="0.25">
      <c r="B2" t="s">
        <v>109</v>
      </c>
    </row>
    <row r="3" spans="2:5" x14ac:dyDescent="0.25">
      <c r="B3" t="s">
        <v>110</v>
      </c>
      <c r="D3" t="s">
        <v>111</v>
      </c>
      <c r="E3">
        <v>721</v>
      </c>
    </row>
    <row r="4" spans="2:5" x14ac:dyDescent="0.25">
      <c r="B4" t="s">
        <v>112</v>
      </c>
      <c r="D4" s="61" t="s">
        <v>113</v>
      </c>
      <c r="E4" s="62">
        <v>30000.15</v>
      </c>
    </row>
    <row r="5" spans="2:5" x14ac:dyDescent="0.25">
      <c r="B5" t="s">
        <v>114</v>
      </c>
    </row>
    <row r="6" spans="2:5" x14ac:dyDescent="0.25">
      <c r="B6" t="s">
        <v>115</v>
      </c>
    </row>
    <row r="7" spans="2:5" x14ac:dyDescent="0.25">
      <c r="B7" t="s">
        <v>116</v>
      </c>
    </row>
    <row r="8" spans="2:5" x14ac:dyDescent="0.25">
      <c r="B8" t="s">
        <v>117</v>
      </c>
    </row>
    <row r="9" spans="2:5" x14ac:dyDescent="0.25">
      <c r="B9" t="s">
        <v>118</v>
      </c>
    </row>
    <row r="10" spans="2:5" x14ac:dyDescent="0.25">
      <c r="B10" t="s">
        <v>119</v>
      </c>
    </row>
    <row r="11" spans="2:5" x14ac:dyDescent="0.25">
      <c r="B11" t="s">
        <v>120</v>
      </c>
    </row>
    <row r="12" spans="2:5" x14ac:dyDescent="0.25">
      <c r="B12" t="s">
        <v>121</v>
      </c>
    </row>
    <row r="13" spans="2:5" x14ac:dyDescent="0.25">
      <c r="B13" t="s">
        <v>122</v>
      </c>
    </row>
    <row r="14" spans="2:5" x14ac:dyDescent="0.25">
      <c r="B14" t="s">
        <v>123</v>
      </c>
    </row>
    <row r="15" spans="2:5" x14ac:dyDescent="0.25">
      <c r="B15" t="s">
        <v>124</v>
      </c>
    </row>
    <row r="16" spans="2:5" x14ac:dyDescent="0.25">
      <c r="B16" t="s">
        <v>125</v>
      </c>
    </row>
    <row r="17" spans="2:2" x14ac:dyDescent="0.25">
      <c r="B17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01. PLAZAS POSTULADAS</vt:lpstr>
      <vt:lpstr>02. Flujo Primer Año</vt:lpstr>
      <vt:lpstr>03. Flujo Segundo Año</vt:lpstr>
      <vt:lpstr>04. Flujo Tercer Año</vt:lpstr>
      <vt:lpstr>04. PRESUPUESTO</vt:lpstr>
      <vt:lpstr> </vt:lpstr>
      <vt:lpstr>'01. PLAZAS POSTULADAS'!Área_de_impresión</vt:lpstr>
      <vt:lpstr>'02. Flujo Primer Año'!Área_de_impresión</vt:lpstr>
      <vt:lpstr>'03. Flujo Segundo Año'!Área_de_impresión</vt:lpstr>
      <vt:lpstr>'04. Flujo Tercer Año'!Área_de_impresión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2025-09-05T16:36:18Z</dcterms:modified>
  <cp:category/>
  <cp:contentStatus/>
</cp:coreProperties>
</file>